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trlProps/ctrlProp38.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39.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40.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ctrlProps/ctrlProp41.xml" ContentType="application/vnd.ms-excel.controlproperties+xml"/>
  <Override PartName="/xl/comments5.xml" ContentType="application/vnd.openxmlformats-officedocument.spreadsheetml.comments+xml"/>
  <Override PartName="/xl/drawings/drawing10.xml" ContentType="application/vnd.openxmlformats-officedocument.drawing+xml"/>
  <Override PartName="/xl/ctrlProps/ctrlProp42.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vsn.lin.go.jp\alicfiles\100 野菜振興部\102 契約取引推進課\【002　モデル】\【モデル事業】\R7契約野菜収入確保モデル事業\02_公募\第１回公募\02_HP掲載用\"/>
    </mc:Choice>
  </mc:AlternateContent>
  <bookViews>
    <workbookView xWindow="0" yWindow="0" windowWidth="17256" windowHeight="5772" tabRatio="838"/>
  </bookViews>
  <sheets>
    <sheet name="★記入方法★" sheetId="63" r:id="rId1"/>
    <sheet name="始めに入力" sheetId="3" state="hidden" r:id="rId2"/>
    <sheet name="分類表" sheetId="7" state="hidden" r:id="rId3"/>
    <sheet name="別表2" sheetId="5" state="hidden" r:id="rId4"/>
    <sheet name="品目" sheetId="8" state="hidden" r:id="rId5"/>
    <sheet name="別表１" sheetId="44" state="hidden" r:id="rId6"/>
    <sheet name="申請書類チェックシート" sheetId="50" r:id="rId7"/>
    <sheet name="応募書_様式１の１・２" sheetId="9" r:id="rId8"/>
    <sheet name="応募書_様式１の３" sheetId="1" r:id="rId9"/>
    <sheet name="Sheet1" sheetId="64" state="hidden" r:id="rId10"/>
    <sheet name="応募書_様式１の４" sheetId="2" r:id="rId11"/>
    <sheet name="応募書_様式２ (※事務委託しない場合は作成不要)" sheetId="51" r:id="rId12"/>
    <sheet name="事業計画書（出荷調整タイプ）１～６①" sheetId="52" r:id="rId13"/>
    <sheet name="事業計画書（出荷調整タイプ）７①" sheetId="54" r:id="rId14"/>
    <sheet name="事業計画書（出荷調整タイプ）１～６②" sheetId="55" r:id="rId15"/>
    <sheet name="事業計画書（出荷調整タイプ）７②" sheetId="59" r:id="rId16"/>
    <sheet name="事業計画書（出荷調整タイプ）１～６③" sheetId="56" r:id="rId17"/>
    <sheet name="事業計画書（出荷調整タイプ）７③" sheetId="60" r:id="rId18"/>
    <sheet name="事業計画書（出荷調整タイプ）１～６④" sheetId="58" r:id="rId19"/>
    <sheet name="事業計画書（出荷調整タイプ）７④" sheetId="61" r:id="rId20"/>
    <sheet name="事業計画書（出荷調整タイプ）１～６⑤" sheetId="57" r:id="rId21"/>
    <sheet name="事業計画書（出荷調整タイプ）７⑤" sheetId="62" r:id="rId22"/>
  </sheets>
  <definedNames>
    <definedName name="_xlnm._FilterDatabase" localSheetId="3" hidden="1">別表2!$B$3:$H$3</definedName>
    <definedName name="_xlnm.Print_Area" localSheetId="7">応募書_様式１の１・２!$A$1:$N$28</definedName>
    <definedName name="_xlnm.Print_Area" localSheetId="8">応募書_様式１の３!$A$1:$E$27</definedName>
    <definedName name="_xlnm.Print_Area" localSheetId="10">応募書_様式１の４!$A$1:$N$68</definedName>
    <definedName name="_xlnm.Print_Area" localSheetId="11">'応募書_様式２ (※事務委託しない場合は作成不要)'!$A$1:$N$26</definedName>
    <definedName name="_xlnm.Print_Area" localSheetId="1">始めに入力!$A$1:$E$39</definedName>
    <definedName name="_xlnm.Print_Area" localSheetId="12">'事業計画書（出荷調整タイプ）１～６①'!$A$1:$L$292</definedName>
    <definedName name="_xlnm.Print_Area" localSheetId="14">'事業計画書（出荷調整タイプ）１～６②'!$A$1:$L$290</definedName>
    <definedName name="_xlnm.Print_Area" localSheetId="16">'事業計画書（出荷調整タイプ）１～６③'!$A$1:$L$297</definedName>
    <definedName name="_xlnm.Print_Area" localSheetId="18">'事業計画書（出荷調整タイプ）１～６④'!$A$1:$L$298</definedName>
    <definedName name="_xlnm.Print_Area" localSheetId="20">'事業計画書（出荷調整タイプ）１～６⑤'!$A$1:$L$297</definedName>
    <definedName name="_xlnm.Print_Area" localSheetId="13">'事業計画書（出荷調整タイプ）７①'!$A$1:$N$37</definedName>
    <definedName name="_xlnm.Print_Area" localSheetId="15">'事業計画書（出荷調整タイプ）７②'!$A$1:$N$37</definedName>
    <definedName name="_xlnm.Print_Area" localSheetId="17">'事業計画書（出荷調整タイプ）７③'!$A$1:$N$37</definedName>
    <definedName name="_xlnm.Print_Area" localSheetId="19">'事業計画書（出荷調整タイプ）７④'!$A$1:$N$37</definedName>
    <definedName name="_xlnm.Print_Area" localSheetId="21">'事業計画書（出荷調整タイプ）７⑤'!$A$1:$N$37</definedName>
    <definedName name="_xlnm.Print_Area" localSheetId="6">申請書類チェックシート!$A$1:$N$24</definedName>
    <definedName name="_xlnm.Print_Area" localSheetId="3">別表2!$B$1:$I$102</definedName>
    <definedName name="_xlnm.Print_Titles" localSheetId="3">別表2!#REF!</definedName>
    <definedName name="キャベツ">分類表!$B$3:$B$7</definedName>
    <definedName name="きゅうり">分類表!$C$3:$C$8</definedName>
    <definedName name="こねぎ">分類表!$M$3:$M$6</definedName>
    <definedName name="さといも">分類表!$D$3:$D$6</definedName>
    <definedName name="システム">分類表!$F$3:$F$14</definedName>
    <definedName name="その他">分類表!$Y$3:$Y$14</definedName>
    <definedName name="だいこん">分類表!$E$3:$E$6</definedName>
    <definedName name="たまねぎ">分類表!$U$3</definedName>
    <definedName name="たまねぎ即売">分類表!$S$3:$S$6</definedName>
    <definedName name="たまねぎ貯蔵">分類表!$T$3:$T$4</definedName>
    <definedName name="トマト">分類表!$F$3:$F$8</definedName>
    <definedName name="なす">分類表!$H$3:$H$8</definedName>
    <definedName name="にんじん">分類表!$I$3:$I$7</definedName>
    <definedName name="ねぎ">分類表!$K$3:$K$6</definedName>
    <definedName name="はくさい">分類表!$O$3:$O$8</definedName>
    <definedName name="ばれいしょ">分類表!$V$3:$V$5</definedName>
    <definedName name="ばれいしょ即売">分類表!$W$3:$W$4</definedName>
    <definedName name="ピーマン">分類表!$P$3:$P$7</definedName>
    <definedName name="ほうれんそう">分類表!$X$3:$X$6</definedName>
    <definedName name="ミニトマト">分類表!$G$3:$G$8</definedName>
    <definedName name="モデル">分類表!$C$3:$C$14</definedName>
    <definedName name="レタス結球">分類表!$Q$3:$Q$9</definedName>
    <definedName name="レタス非結球">分類表!$R$3:$R$9</definedName>
    <definedName name="金時にんじん">分類表!$J$3:$J$4</definedName>
    <definedName name="契約指定">分類表!$B$3:$B$14</definedName>
    <definedName name="交流会">分類表!$D$3:$D$14</definedName>
    <definedName name="青ねぎ">分類表!$L$3:$L$6</definedName>
    <definedName name="調整ねぎ">分類表!$N$3:$N$4</definedName>
    <definedName name="登録生産者">分類表!$E$3:$E$14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 i="57" l="1"/>
  <c r="I60" i="58"/>
  <c r="I60" i="56"/>
  <c r="I60" i="55"/>
  <c r="I60" i="52"/>
  <c r="A6" i="1" l="1"/>
  <c r="A7" i="1"/>
  <c r="A5" i="1"/>
  <c r="B5" i="1"/>
  <c r="B9" i="1" l="1"/>
  <c r="A9" i="1"/>
  <c r="B8" i="1"/>
  <c r="A8" i="1"/>
  <c r="B7" i="1"/>
  <c r="B6" i="1"/>
  <c r="M2" i="62"/>
  <c r="C7" i="62" s="1"/>
  <c r="M2" i="61"/>
  <c r="C7" i="61" s="1"/>
  <c r="M3" i="60"/>
  <c r="C8" i="60" s="1"/>
  <c r="M2" i="60"/>
  <c r="H19" i="62"/>
  <c r="G19" i="62"/>
  <c r="F19" i="62"/>
  <c r="D19" i="62"/>
  <c r="C19" i="62"/>
  <c r="B19" i="62"/>
  <c r="I18" i="62"/>
  <c r="E18" i="62"/>
  <c r="I17" i="62"/>
  <c r="I19" i="62" s="1"/>
  <c r="E17" i="62"/>
  <c r="E19" i="62" s="1"/>
  <c r="L13" i="62"/>
  <c r="K13" i="62"/>
  <c r="J13" i="62"/>
  <c r="H13" i="62"/>
  <c r="G13" i="62"/>
  <c r="F13" i="62"/>
  <c r="E13" i="62"/>
  <c r="D13" i="62"/>
  <c r="C13" i="62"/>
  <c r="B13" i="62"/>
  <c r="M12" i="62"/>
  <c r="M13" i="62" s="1"/>
  <c r="I12" i="62"/>
  <c r="E12" i="62"/>
  <c r="J18" i="62" s="1"/>
  <c r="M11" i="62"/>
  <c r="I11" i="62"/>
  <c r="I13" i="62" s="1"/>
  <c r="E11" i="62"/>
  <c r="J17" i="62" s="1"/>
  <c r="H19" i="61"/>
  <c r="G19" i="61"/>
  <c r="F19" i="61"/>
  <c r="D19" i="61"/>
  <c r="C19" i="61"/>
  <c r="B19" i="61"/>
  <c r="I18" i="61"/>
  <c r="E18" i="61"/>
  <c r="I17" i="61"/>
  <c r="I19" i="61" s="1"/>
  <c r="E17" i="61"/>
  <c r="E19" i="61" s="1"/>
  <c r="L13" i="61"/>
  <c r="K13" i="61"/>
  <c r="J13" i="61"/>
  <c r="I13" i="61"/>
  <c r="H13" i="61"/>
  <c r="G13" i="61"/>
  <c r="F13" i="61"/>
  <c r="E13" i="61"/>
  <c r="D13" i="61"/>
  <c r="C13" i="61"/>
  <c r="B13" i="61"/>
  <c r="M12" i="61"/>
  <c r="M13" i="61" s="1"/>
  <c r="I12" i="61"/>
  <c r="E12" i="61"/>
  <c r="J18" i="61" s="1"/>
  <c r="M11" i="61"/>
  <c r="I11" i="61"/>
  <c r="E11" i="61"/>
  <c r="J17" i="61" s="1"/>
  <c r="H19" i="60"/>
  <c r="G19" i="60"/>
  <c r="F19" i="60"/>
  <c r="D19" i="60"/>
  <c r="C19" i="60"/>
  <c r="B19" i="60"/>
  <c r="I18" i="60"/>
  <c r="E18" i="60"/>
  <c r="I17" i="60"/>
  <c r="I19" i="60" s="1"/>
  <c r="E17" i="60"/>
  <c r="E19" i="60" s="1"/>
  <c r="L13" i="60"/>
  <c r="K13" i="60"/>
  <c r="J13" i="60"/>
  <c r="H13" i="60"/>
  <c r="G13" i="60"/>
  <c r="F13" i="60"/>
  <c r="E13" i="60"/>
  <c r="D13" i="60"/>
  <c r="C13" i="60"/>
  <c r="B13" i="60"/>
  <c r="M12" i="60"/>
  <c r="M13" i="60" s="1"/>
  <c r="I12" i="60"/>
  <c r="E12" i="60"/>
  <c r="J18" i="60" s="1"/>
  <c r="M11" i="60"/>
  <c r="I11" i="60"/>
  <c r="I13" i="60" s="1"/>
  <c r="E11" i="60"/>
  <c r="J17" i="60" s="1"/>
  <c r="C7" i="60"/>
  <c r="H19" i="59"/>
  <c r="G19" i="59"/>
  <c r="F19" i="59"/>
  <c r="D19" i="59"/>
  <c r="C19" i="59"/>
  <c r="B19" i="59"/>
  <c r="I18" i="59"/>
  <c r="E18" i="59"/>
  <c r="I17" i="59"/>
  <c r="I19" i="59" s="1"/>
  <c r="E17" i="59"/>
  <c r="E19" i="59" s="1"/>
  <c r="L13" i="59"/>
  <c r="K13" i="59"/>
  <c r="J13" i="59"/>
  <c r="H13" i="59"/>
  <c r="G13" i="59"/>
  <c r="F13" i="59"/>
  <c r="E13" i="59"/>
  <c r="D13" i="59"/>
  <c r="C13" i="59"/>
  <c r="B13" i="59"/>
  <c r="M12" i="59"/>
  <c r="M13" i="59" s="1"/>
  <c r="I12" i="59"/>
  <c r="E12" i="59"/>
  <c r="J18" i="59" s="1"/>
  <c r="M11" i="59"/>
  <c r="I11" i="59"/>
  <c r="I13" i="59" s="1"/>
  <c r="E11" i="59"/>
  <c r="J17" i="59" s="1"/>
  <c r="H276" i="58"/>
  <c r="A204" i="58"/>
  <c r="A201" i="58"/>
  <c r="A198" i="58"/>
  <c r="C197" i="58"/>
  <c r="A194" i="58"/>
  <c r="A191" i="58"/>
  <c r="A188" i="58"/>
  <c r="C187" i="58"/>
  <c r="A184" i="58"/>
  <c r="A181" i="58"/>
  <c r="A178" i="58"/>
  <c r="C177" i="58"/>
  <c r="A174" i="58"/>
  <c r="A171" i="58"/>
  <c r="A168" i="58"/>
  <c r="C167" i="58"/>
  <c r="A164" i="58"/>
  <c r="A161" i="58"/>
  <c r="A158" i="58"/>
  <c r="C157" i="58"/>
  <c r="A154" i="58"/>
  <c r="A151" i="58"/>
  <c r="A148" i="58"/>
  <c r="C147" i="58"/>
  <c r="A144" i="58"/>
  <c r="A141" i="58"/>
  <c r="A138" i="58"/>
  <c r="C137" i="58"/>
  <c r="U131" i="58"/>
  <c r="I249" i="58" s="1"/>
  <c r="U130" i="58"/>
  <c r="U129" i="58"/>
  <c r="C127" i="58"/>
  <c r="I61" i="58"/>
  <c r="I63" i="58" s="1"/>
  <c r="K16" i="58" s="1"/>
  <c r="C8" i="1" s="1"/>
  <c r="L54" i="58"/>
  <c r="L105" i="58" s="1"/>
  <c r="L233" i="58" s="1"/>
  <c r="J32" i="58"/>
  <c r="I250" i="58" s="1"/>
  <c r="G32" i="58"/>
  <c r="Q31" i="58"/>
  <c r="Q30" i="58"/>
  <c r="Q29" i="58"/>
  <c r="Q28" i="58"/>
  <c r="Q27" i="58"/>
  <c r="Q32" i="58" s="1"/>
  <c r="L32" i="58" s="1"/>
  <c r="Q26" i="58"/>
  <c r="Q25" i="58"/>
  <c r="Q24" i="58"/>
  <c r="H16" i="58"/>
  <c r="L3" i="58"/>
  <c r="L55" i="58" s="1"/>
  <c r="L106" i="58" s="1"/>
  <c r="L234" i="58" s="1"/>
  <c r="L2" i="58"/>
  <c r="L1" i="58"/>
  <c r="L53" i="58" s="1"/>
  <c r="L104" i="58" s="1"/>
  <c r="L232" i="58" s="1"/>
  <c r="H276" i="57"/>
  <c r="I250" i="57"/>
  <c r="A204" i="57"/>
  <c r="A201" i="57"/>
  <c r="A198" i="57"/>
  <c r="C197" i="57"/>
  <c r="A194" i="57"/>
  <c r="A191" i="57"/>
  <c r="A188" i="57"/>
  <c r="C187" i="57"/>
  <c r="A184" i="57"/>
  <c r="A181" i="57"/>
  <c r="A178" i="57"/>
  <c r="C177" i="57"/>
  <c r="A174" i="57"/>
  <c r="A171" i="57"/>
  <c r="A168" i="57"/>
  <c r="C167" i="57"/>
  <c r="A164" i="57"/>
  <c r="A161" i="57"/>
  <c r="A158" i="57"/>
  <c r="C157" i="57"/>
  <c r="A154" i="57"/>
  <c r="A151" i="57"/>
  <c r="A148" i="57"/>
  <c r="C147" i="57"/>
  <c r="A144" i="57"/>
  <c r="A141" i="57"/>
  <c r="A138" i="57"/>
  <c r="C137" i="57"/>
  <c r="U131" i="57"/>
  <c r="I249" i="57" s="1"/>
  <c r="I251" i="57" s="1"/>
  <c r="U130" i="57"/>
  <c r="U129" i="57"/>
  <c r="C127" i="57"/>
  <c r="I61" i="57"/>
  <c r="I63" i="57" s="1"/>
  <c r="K16" i="57" s="1"/>
  <c r="C9" i="1" s="1"/>
  <c r="J32" i="57"/>
  <c r="G32" i="57"/>
  <c r="Q31" i="57"/>
  <c r="Q30" i="57"/>
  <c r="Q29" i="57"/>
  <c r="Q28" i="57"/>
  <c r="Q27" i="57"/>
  <c r="Q32" i="57" s="1"/>
  <c r="L32" i="57" s="1"/>
  <c r="Q26" i="57"/>
  <c r="Q25" i="57"/>
  <c r="Q24" i="57"/>
  <c r="H16" i="57"/>
  <c r="L3" i="57"/>
  <c r="L55" i="57" s="1"/>
  <c r="L106" i="57" s="1"/>
  <c r="L234" i="57" s="1"/>
  <c r="L2" i="57"/>
  <c r="L54" i="57" s="1"/>
  <c r="L105" i="57" s="1"/>
  <c r="L233" i="57" s="1"/>
  <c r="L1" i="57"/>
  <c r="L53" i="57" s="1"/>
  <c r="L104" i="57" s="1"/>
  <c r="L232" i="57" s="1"/>
  <c r="H276" i="56"/>
  <c r="A204" i="56"/>
  <c r="A201" i="56"/>
  <c r="A198" i="56"/>
  <c r="C197" i="56"/>
  <c r="A194" i="56"/>
  <c r="A191" i="56"/>
  <c r="A188" i="56"/>
  <c r="C187" i="56"/>
  <c r="A184" i="56"/>
  <c r="A181" i="56"/>
  <c r="A178" i="56"/>
  <c r="C177" i="56"/>
  <c r="A174" i="56"/>
  <c r="A171" i="56"/>
  <c r="A168" i="56"/>
  <c r="C167" i="56"/>
  <c r="A164" i="56"/>
  <c r="A161" i="56"/>
  <c r="A158" i="56"/>
  <c r="C157" i="56"/>
  <c r="A154" i="56"/>
  <c r="A151" i="56"/>
  <c r="A148" i="56"/>
  <c r="C147" i="56"/>
  <c r="A144" i="56"/>
  <c r="A141" i="56"/>
  <c r="A138" i="56"/>
  <c r="C137" i="56"/>
  <c r="U131" i="56"/>
  <c r="U130" i="56"/>
  <c r="U129" i="56"/>
  <c r="I249" i="56" s="1"/>
  <c r="I251" i="56" s="1"/>
  <c r="C127" i="56"/>
  <c r="I61" i="56"/>
  <c r="I63" i="56" s="1"/>
  <c r="K16" i="56" s="1"/>
  <c r="C7" i="1" s="1"/>
  <c r="J32" i="56"/>
  <c r="I250" i="56" s="1"/>
  <c r="G32" i="56"/>
  <c r="Q31" i="56"/>
  <c r="Q30" i="56"/>
  <c r="Q29" i="56"/>
  <c r="Q28" i="56"/>
  <c r="Q27" i="56"/>
  <c r="Q32" i="56" s="1"/>
  <c r="L32" i="56" s="1"/>
  <c r="Q26" i="56"/>
  <c r="Q25" i="56"/>
  <c r="Q24" i="56"/>
  <c r="H16" i="56"/>
  <c r="L3" i="56"/>
  <c r="L55" i="56" s="1"/>
  <c r="L106" i="56" s="1"/>
  <c r="L234" i="56" s="1"/>
  <c r="L2" i="56"/>
  <c r="L54" i="56" s="1"/>
  <c r="L105" i="56" s="1"/>
  <c r="L233" i="56" s="1"/>
  <c r="L1" i="56"/>
  <c r="L53" i="56" s="1"/>
  <c r="L104" i="56" s="1"/>
  <c r="L232" i="56" s="1"/>
  <c r="H276" i="55"/>
  <c r="A204" i="55"/>
  <c r="A201" i="55"/>
  <c r="A198" i="55"/>
  <c r="C197" i="55"/>
  <c r="A194" i="55"/>
  <c r="A191" i="55"/>
  <c r="A188" i="55"/>
  <c r="C187" i="55"/>
  <c r="A184" i="55"/>
  <c r="A181" i="55"/>
  <c r="A178" i="55"/>
  <c r="C177" i="55"/>
  <c r="A174" i="55"/>
  <c r="A171" i="55"/>
  <c r="A168" i="55"/>
  <c r="C167" i="55"/>
  <c r="A164" i="55"/>
  <c r="A161" i="55"/>
  <c r="A158" i="55"/>
  <c r="C157" i="55"/>
  <c r="A154" i="55"/>
  <c r="A151" i="55"/>
  <c r="A148" i="55"/>
  <c r="C147" i="55"/>
  <c r="A144" i="55"/>
  <c r="A141" i="55"/>
  <c r="A138" i="55"/>
  <c r="C137" i="55"/>
  <c r="U131" i="55"/>
  <c r="U130" i="55"/>
  <c r="U129" i="55"/>
  <c r="I249" i="55" s="1"/>
  <c r="I251" i="55" s="1"/>
  <c r="C127" i="55"/>
  <c r="I61" i="55"/>
  <c r="I63" i="55" s="1"/>
  <c r="K16" i="55" s="1"/>
  <c r="C6" i="1" s="1"/>
  <c r="J32" i="55"/>
  <c r="I250" i="55" s="1"/>
  <c r="G32" i="55"/>
  <c r="Q31" i="55"/>
  <c r="Q30" i="55"/>
  <c r="Q29" i="55"/>
  <c r="Q28" i="55"/>
  <c r="Q27" i="55"/>
  <c r="Q26" i="55"/>
  <c r="Q25" i="55"/>
  <c r="Q32" i="55" s="1"/>
  <c r="L32" i="55" s="1"/>
  <c r="Q24" i="55"/>
  <c r="H16" i="55"/>
  <c r="L3" i="55"/>
  <c r="L55" i="55" s="1"/>
  <c r="L106" i="55" s="1"/>
  <c r="L234" i="55" s="1"/>
  <c r="L2" i="55"/>
  <c r="L54" i="55" s="1"/>
  <c r="L105" i="55" s="1"/>
  <c r="L233" i="55" s="1"/>
  <c r="L1" i="55"/>
  <c r="L53" i="55" s="1"/>
  <c r="L104" i="55" s="1"/>
  <c r="L232" i="55" s="1"/>
  <c r="D4" i="50"/>
  <c r="D19" i="9"/>
  <c r="M3" i="62" l="1"/>
  <c r="C8" i="62" s="1"/>
  <c r="M3" i="61"/>
  <c r="C8" i="61" s="1"/>
  <c r="M1" i="62"/>
  <c r="M1" i="61"/>
  <c r="M1" i="60"/>
  <c r="M1" i="59"/>
  <c r="M2" i="59"/>
  <c r="C7" i="59" s="1"/>
  <c r="M3" i="59"/>
  <c r="C8" i="59" s="1"/>
  <c r="J19" i="62"/>
  <c r="J19" i="61"/>
  <c r="J19" i="60"/>
  <c r="J19" i="59"/>
  <c r="I251" i="58"/>
  <c r="C19" i="54" l="1"/>
  <c r="D19" i="54"/>
  <c r="F19" i="54"/>
  <c r="G19" i="54"/>
  <c r="H19" i="54"/>
  <c r="I19" i="54"/>
  <c r="B19" i="54"/>
  <c r="I18" i="54"/>
  <c r="I17" i="54"/>
  <c r="E18" i="54"/>
  <c r="E17" i="54"/>
  <c r="E19" i="54" s="1"/>
  <c r="C13" i="54"/>
  <c r="D13" i="54"/>
  <c r="E13" i="54"/>
  <c r="F13" i="54"/>
  <c r="G13" i="54"/>
  <c r="H13" i="54"/>
  <c r="J13" i="54"/>
  <c r="K13" i="54"/>
  <c r="L13" i="54"/>
  <c r="M13" i="54"/>
  <c r="B13" i="54"/>
  <c r="M12" i="54"/>
  <c r="M11" i="54"/>
  <c r="I12" i="54"/>
  <c r="J18" i="54" s="1"/>
  <c r="I11" i="54"/>
  <c r="I13" i="54" s="1"/>
  <c r="E12" i="54"/>
  <c r="E11" i="54"/>
  <c r="H276" i="52"/>
  <c r="U131" i="52"/>
  <c r="U130" i="52"/>
  <c r="U129" i="52"/>
  <c r="A204" i="52"/>
  <c r="A201" i="52"/>
  <c r="A198" i="52"/>
  <c r="A194" i="52"/>
  <c r="A191" i="52"/>
  <c r="A188" i="52"/>
  <c r="A184" i="52"/>
  <c r="A181" i="52"/>
  <c r="A178" i="52"/>
  <c r="A174" i="52"/>
  <c r="A171" i="52"/>
  <c r="A168" i="52"/>
  <c r="A164" i="52"/>
  <c r="A161" i="52"/>
  <c r="A154" i="52"/>
  <c r="A151" i="52"/>
  <c r="A158" i="52"/>
  <c r="A148" i="52"/>
  <c r="A144" i="52"/>
  <c r="A141" i="52"/>
  <c r="A138" i="52"/>
  <c r="C197" i="52"/>
  <c r="C187" i="52"/>
  <c r="C177" i="52"/>
  <c r="C167" i="52"/>
  <c r="C157" i="52"/>
  <c r="C147" i="52"/>
  <c r="C137" i="52"/>
  <c r="C127" i="52"/>
  <c r="H16" i="52"/>
  <c r="I61" i="52"/>
  <c r="I63" i="52" s="1"/>
  <c r="K16" i="52" s="1"/>
  <c r="C5" i="1" s="1"/>
  <c r="L1" i="52"/>
  <c r="L53" i="52" s="1"/>
  <c r="L104" i="52" s="1"/>
  <c r="L232" i="52" s="1"/>
  <c r="Q25" i="52"/>
  <c r="Q26" i="52"/>
  <c r="Q27" i="52"/>
  <c r="Q28" i="52"/>
  <c r="Q29" i="52"/>
  <c r="Q30" i="52"/>
  <c r="Q31" i="52"/>
  <c r="Q24" i="52"/>
  <c r="J32" i="52"/>
  <c r="I250" i="52" s="1"/>
  <c r="G32" i="52"/>
  <c r="L3" i="52"/>
  <c r="L55" i="52" s="1"/>
  <c r="L106" i="52" s="1"/>
  <c r="L234" i="52" s="1"/>
  <c r="L2" i="52"/>
  <c r="L54" i="52" s="1"/>
  <c r="L105" i="52" s="1"/>
  <c r="L233" i="52" s="1"/>
  <c r="D23" i="1"/>
  <c r="D22" i="1"/>
  <c r="D21" i="1"/>
  <c r="D5" i="1" l="1"/>
  <c r="D6" i="1"/>
  <c r="D8" i="1"/>
  <c r="D7" i="1"/>
  <c r="D9" i="1"/>
  <c r="M2" i="54"/>
  <c r="C7" i="54" s="1"/>
  <c r="M3" i="54"/>
  <c r="C8" i="54" s="1"/>
  <c r="M1" i="54"/>
  <c r="J17" i="54"/>
  <c r="J19" i="54" s="1"/>
  <c r="I249" i="52"/>
  <c r="I251" i="52" s="1"/>
  <c r="Q32" i="52"/>
  <c r="L32" i="52" s="1"/>
  <c r="H5" i="44"/>
  <c r="H6" i="44"/>
  <c r="H7" i="44"/>
  <c r="H8" i="44"/>
  <c r="H9" i="44"/>
  <c r="H10" i="44"/>
  <c r="H11" i="44"/>
  <c r="H12" i="44"/>
  <c r="H13" i="44"/>
  <c r="H14" i="44"/>
  <c r="H15" i="44"/>
  <c r="H16" i="44"/>
  <c r="H17" i="44"/>
  <c r="H18" i="44"/>
  <c r="H19" i="44"/>
  <c r="H20" i="44"/>
  <c r="H21" i="44"/>
  <c r="H22" i="44"/>
  <c r="H23" i="44"/>
  <c r="H24" i="44"/>
  <c r="H25" i="44"/>
  <c r="H26" i="44"/>
  <c r="H27" i="44"/>
  <c r="H28" i="44"/>
  <c r="H29" i="44"/>
  <c r="H30" i="44"/>
  <c r="H31" i="44"/>
  <c r="H32" i="44"/>
  <c r="H33" i="44"/>
  <c r="H34" i="44"/>
  <c r="H35" i="44"/>
  <c r="H36" i="44"/>
  <c r="H37" i="44"/>
  <c r="H38" i="44"/>
  <c r="H39" i="44"/>
  <c r="H40" i="44"/>
  <c r="H41" i="44"/>
  <c r="H42" i="44"/>
  <c r="H43" i="44"/>
  <c r="H44" i="44"/>
  <c r="H45" i="44"/>
  <c r="H46" i="44"/>
  <c r="H47" i="44"/>
  <c r="H48" i="44"/>
  <c r="H49" i="44"/>
  <c r="H50" i="44"/>
  <c r="H51" i="44"/>
  <c r="H52" i="44"/>
  <c r="H53" i="44"/>
  <c r="H54" i="44"/>
  <c r="H55" i="44"/>
  <c r="H56" i="44"/>
  <c r="H57" i="44"/>
  <c r="H58" i="44"/>
  <c r="H59" i="44"/>
  <c r="H60" i="44"/>
  <c r="H61" i="44"/>
  <c r="H62" i="44"/>
  <c r="H63" i="44"/>
  <c r="H64" i="44"/>
  <c r="H65" i="44"/>
  <c r="H66" i="44"/>
  <c r="H67" i="44"/>
  <c r="H68" i="44"/>
  <c r="H69" i="44"/>
  <c r="H70" i="44"/>
  <c r="H71" i="44"/>
  <c r="H72" i="44"/>
  <c r="H73" i="44"/>
  <c r="H74" i="44"/>
  <c r="H75" i="44"/>
  <c r="H76" i="44"/>
  <c r="H77" i="44"/>
  <c r="H78" i="44"/>
  <c r="H79" i="44"/>
  <c r="H80" i="44"/>
  <c r="H81" i="44"/>
  <c r="H82" i="44"/>
  <c r="H83" i="44"/>
  <c r="H84" i="44"/>
  <c r="H85" i="44"/>
  <c r="H86" i="44"/>
  <c r="H87" i="44"/>
  <c r="H88" i="44"/>
  <c r="H89" i="44"/>
  <c r="H90" i="44"/>
  <c r="H91" i="44"/>
  <c r="H92" i="44"/>
  <c r="H93" i="44"/>
  <c r="H94" i="44"/>
  <c r="H95" i="44"/>
  <c r="H96" i="44"/>
  <c r="H97" i="44"/>
  <c r="H98" i="44"/>
  <c r="H99" i="44"/>
  <c r="H100" i="44"/>
  <c r="H101" i="44"/>
  <c r="H102" i="44"/>
  <c r="H4" i="44"/>
  <c r="J4" i="5"/>
  <c r="G16" i="3" l="1"/>
  <c r="K7" i="5" l="1"/>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6" i="5"/>
  <c r="K5" i="5"/>
  <c r="K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E17" i="3"/>
  <c r="E20" i="3" l="1"/>
  <c r="G20" i="3" s="1"/>
  <c r="B45" i="3" l="1"/>
  <c r="B42" i="3"/>
</calcChain>
</file>

<file path=xl/comments1.xml><?xml version="1.0" encoding="utf-8"?>
<comments xmlns="http://schemas.openxmlformats.org/spreadsheetml/2006/main">
  <authors>
    <author>佐藤 紘毅</author>
  </authors>
  <commentList>
    <comment ref="D5" authorId="0" shapeId="0">
      <text>
        <r>
          <rPr>
            <b/>
            <sz val="9"/>
            <color indexed="81"/>
            <rFont val="MS P ゴシック"/>
            <family val="3"/>
            <charset val="128"/>
          </rPr>
          <t>欄が不足した場合は、6～9行目のセルを不足数分、再表示してください。</t>
        </r>
      </text>
    </comment>
  </commentList>
</comments>
</file>

<file path=xl/comments2.xml><?xml version="1.0" encoding="utf-8"?>
<comments xmlns="http://schemas.openxmlformats.org/spreadsheetml/2006/main">
  <authors>
    <author>佐藤 紘毅</author>
  </authors>
  <commentList>
    <comment ref="L25" authorId="0" shapeId="0">
      <text>
        <r>
          <rPr>
            <b/>
            <sz val="9"/>
            <color indexed="81"/>
            <rFont val="MS P ゴシック"/>
            <family val="3"/>
            <charset val="128"/>
          </rPr>
          <t xml:space="preserve">欄が不足した場合は、26～31行目のセルを不足数分、再表示してください。
</t>
        </r>
      </text>
    </comment>
    <comment ref="L77" authorId="0" shapeId="0">
      <text>
        <r>
          <rPr>
            <b/>
            <sz val="9"/>
            <color indexed="81"/>
            <rFont val="MS P ゴシック"/>
            <family val="3"/>
            <charset val="128"/>
          </rPr>
          <t>欄が不足した場合は、78～83行目のセルを不足数分、再表示してください。</t>
        </r>
      </text>
    </comment>
    <comment ref="G136" authorId="0" shapeId="0">
      <text>
        <r>
          <rPr>
            <b/>
            <sz val="9"/>
            <color indexed="81"/>
            <rFont val="MS P ゴシック"/>
            <family val="3"/>
            <charset val="128"/>
          </rPr>
          <t>欄が不足した場合は、136～205行目のセルを不足数分、再表示してください。</t>
        </r>
      </text>
    </comment>
    <comment ref="H257" authorId="0" shapeId="0">
      <text>
        <r>
          <rPr>
            <b/>
            <sz val="9"/>
            <color indexed="81"/>
            <rFont val="MS P ゴシック"/>
            <family val="3"/>
            <charset val="128"/>
          </rPr>
          <t>欄が不足した場合は、257～274行目のセルを不足数分、再表示してください。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佐藤 紘毅</author>
  </authors>
  <commentList>
    <comment ref="L25" authorId="0" shapeId="0">
      <text>
        <r>
          <rPr>
            <b/>
            <sz val="9"/>
            <color indexed="81"/>
            <rFont val="MS P ゴシック"/>
            <family val="3"/>
            <charset val="128"/>
          </rPr>
          <t xml:space="preserve">欄が不足した場合は、26～31行目のセルを不足数分、再表示してください。
</t>
        </r>
      </text>
    </comment>
    <comment ref="L77" authorId="0" shapeId="0">
      <text>
        <r>
          <rPr>
            <b/>
            <sz val="9"/>
            <color indexed="81"/>
            <rFont val="MS P ゴシック"/>
            <family val="3"/>
            <charset val="128"/>
          </rPr>
          <t>欄が不足した場合は、78～83行目のセルを不足数分、再表示してください。</t>
        </r>
      </text>
    </comment>
    <comment ref="G136" authorId="0" shapeId="0">
      <text>
        <r>
          <rPr>
            <b/>
            <sz val="9"/>
            <color indexed="81"/>
            <rFont val="MS P ゴシック"/>
            <family val="3"/>
            <charset val="128"/>
          </rPr>
          <t>欄が不足した場合は、136～205行目のセルを不足数分、再表示してください。</t>
        </r>
      </text>
    </comment>
    <comment ref="H260" authorId="0" shapeId="0">
      <text>
        <r>
          <rPr>
            <b/>
            <sz val="9"/>
            <color indexed="81"/>
            <rFont val="MS P ゴシック"/>
            <family val="3"/>
            <charset val="128"/>
          </rPr>
          <t>欄が不足した場合は、260～274行目のセルを不足数分、再表示してください。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佐藤 紘毅</author>
  </authors>
  <commentList>
    <comment ref="L25" authorId="0" shapeId="0">
      <text>
        <r>
          <rPr>
            <b/>
            <sz val="9"/>
            <color indexed="81"/>
            <rFont val="MS P ゴシック"/>
            <family val="3"/>
            <charset val="128"/>
          </rPr>
          <t xml:space="preserve">欄が不足した場合は、26～31行目のセルを不足数分、再表示してください。
</t>
        </r>
      </text>
    </comment>
    <comment ref="L77" authorId="0" shapeId="0">
      <text>
        <r>
          <rPr>
            <b/>
            <sz val="9"/>
            <color indexed="81"/>
            <rFont val="MS P ゴシック"/>
            <family val="3"/>
            <charset val="128"/>
          </rPr>
          <t>欄が不足した場合は、78～83行目のセルを不足数分、再表示してください。</t>
        </r>
      </text>
    </comment>
    <comment ref="G136" authorId="0" shapeId="0">
      <text>
        <r>
          <rPr>
            <b/>
            <sz val="9"/>
            <color indexed="81"/>
            <rFont val="MS P ゴシック"/>
            <family val="3"/>
            <charset val="128"/>
          </rPr>
          <t>欄が不足した場合は、136～205行目のセルを不足数分、再表示してください。</t>
        </r>
      </text>
    </comment>
    <comment ref="H260" authorId="0" shapeId="0">
      <text>
        <r>
          <rPr>
            <b/>
            <sz val="9"/>
            <color indexed="81"/>
            <rFont val="MS P ゴシック"/>
            <family val="3"/>
            <charset val="128"/>
          </rPr>
          <t>欄が不足した場合は、260～274行目のセルを不足数分、再表示してください。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佐藤 紘毅</author>
  </authors>
  <commentList>
    <comment ref="L25" authorId="0" shapeId="0">
      <text>
        <r>
          <rPr>
            <b/>
            <sz val="9"/>
            <color indexed="81"/>
            <rFont val="MS P ゴシック"/>
            <family val="3"/>
            <charset val="128"/>
          </rPr>
          <t xml:space="preserve">欄が不足した場合は、26～31行目のセルを不足数分、再表示してください。
</t>
        </r>
      </text>
    </comment>
    <comment ref="L77" authorId="0" shapeId="0">
      <text>
        <r>
          <rPr>
            <b/>
            <sz val="9"/>
            <color indexed="81"/>
            <rFont val="MS P ゴシック"/>
            <family val="3"/>
            <charset val="128"/>
          </rPr>
          <t>欄が不足した場合は、78～83行目のセルを不足数分、再表示してください。</t>
        </r>
      </text>
    </comment>
    <comment ref="G136" authorId="0" shapeId="0">
      <text>
        <r>
          <rPr>
            <b/>
            <sz val="9"/>
            <color indexed="81"/>
            <rFont val="MS P ゴシック"/>
            <family val="3"/>
            <charset val="128"/>
          </rPr>
          <t>欄が不足した場合は、136～205行目のセルを不足数分、再表示してください。</t>
        </r>
      </text>
    </comment>
    <comment ref="H260" authorId="0" shapeId="0">
      <text>
        <r>
          <rPr>
            <b/>
            <sz val="9"/>
            <color indexed="81"/>
            <rFont val="MS P ゴシック"/>
            <family val="3"/>
            <charset val="128"/>
          </rPr>
          <t>欄が不足した場合は、260～274行目のセルを不足数分、再表示してください。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佐藤 紘毅</author>
  </authors>
  <commentList>
    <comment ref="L25" authorId="0" shapeId="0">
      <text>
        <r>
          <rPr>
            <b/>
            <sz val="9"/>
            <color indexed="81"/>
            <rFont val="MS P ゴシック"/>
            <family val="3"/>
            <charset val="128"/>
          </rPr>
          <t xml:space="preserve">欄が不足した場合は、26～31行目のセルを不足数分、再表示してください。
</t>
        </r>
      </text>
    </comment>
    <comment ref="L77" authorId="0" shapeId="0">
      <text>
        <r>
          <rPr>
            <b/>
            <sz val="9"/>
            <color indexed="81"/>
            <rFont val="MS P ゴシック"/>
            <family val="3"/>
            <charset val="128"/>
          </rPr>
          <t>欄が不足した場合は、78～83行目のセルを不足数分、再表示してください。</t>
        </r>
      </text>
    </comment>
    <comment ref="G136" authorId="0" shapeId="0">
      <text>
        <r>
          <rPr>
            <b/>
            <sz val="9"/>
            <color indexed="81"/>
            <rFont val="MS P ゴシック"/>
            <family val="3"/>
            <charset val="128"/>
          </rPr>
          <t>欄が不足した場合は、136～205行目のセルを不足数分、再表示してください。</t>
        </r>
      </text>
    </comment>
    <comment ref="H260" authorId="0" shapeId="0">
      <text>
        <r>
          <rPr>
            <b/>
            <sz val="9"/>
            <color indexed="81"/>
            <rFont val="MS P ゴシック"/>
            <family val="3"/>
            <charset val="128"/>
          </rPr>
          <t>欄が不足した場合は、260～274行目のセルを不足数分、再表示してください。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<sst xmlns="http://schemas.openxmlformats.org/spreadsheetml/2006/main" count="2403" uniqueCount="534">
  <si>
    <t>円</t>
    <rPh sb="0" eb="1">
      <t>エン</t>
    </rPh>
    <phoneticPr fontId="1"/>
  </si>
  <si>
    <t>合計</t>
    <rPh sb="0" eb="2">
      <t>ゴウケイ</t>
    </rPh>
    <phoneticPr fontId="1"/>
  </si>
  <si>
    <t>申　込　区　分</t>
    <rPh sb="0" eb="1">
      <t>サル</t>
    </rPh>
    <rPh sb="2" eb="3">
      <t>コ</t>
    </rPh>
    <rPh sb="4" eb="7">
      <t>クブン</t>
    </rPh>
    <phoneticPr fontId="6"/>
  </si>
  <si>
    <t>上限価額</t>
    <rPh sb="0" eb="2">
      <t>ジョウゲン</t>
    </rPh>
    <rPh sb="2" eb="3">
      <t>カ</t>
    </rPh>
    <rPh sb="3" eb="4">
      <t>ガク</t>
    </rPh>
    <phoneticPr fontId="6"/>
  </si>
  <si>
    <t>発動基準額</t>
  </si>
  <si>
    <t>平均価格</t>
    <rPh sb="0" eb="2">
      <t>ヘイキン</t>
    </rPh>
    <rPh sb="2" eb="4">
      <t>カカク</t>
    </rPh>
    <phoneticPr fontId="6"/>
  </si>
  <si>
    <t>対　象　品　目</t>
    <rPh sb="0" eb="1">
      <t>タイ</t>
    </rPh>
    <rPh sb="2" eb="3">
      <t>ゾウ</t>
    </rPh>
    <rPh sb="4" eb="5">
      <t>ヒン</t>
    </rPh>
    <rPh sb="6" eb="7">
      <t>メ</t>
    </rPh>
    <phoneticPr fontId="8"/>
  </si>
  <si>
    <t>対　象　出　荷　期　間</t>
    <rPh sb="0" eb="1">
      <t>タイ</t>
    </rPh>
    <rPh sb="2" eb="3">
      <t>ゾウ</t>
    </rPh>
    <rPh sb="4" eb="5">
      <t>デ</t>
    </rPh>
    <rPh sb="6" eb="7">
      <t>ニ</t>
    </rPh>
    <rPh sb="8" eb="9">
      <t>キ</t>
    </rPh>
    <rPh sb="10" eb="11">
      <t>カン</t>
    </rPh>
    <phoneticPr fontId="8"/>
  </si>
  <si>
    <t>キャベツ</t>
  </si>
  <si>
    <t>きゅうり</t>
  </si>
  <si>
    <t>さといも</t>
  </si>
  <si>
    <t>だいこん</t>
  </si>
  <si>
    <t>にんじん</t>
  </si>
  <si>
    <t>はくさい</t>
  </si>
  <si>
    <t>ばれいしょ</t>
  </si>
  <si>
    <t>ピーマン</t>
  </si>
  <si>
    <t>ほうれんそう</t>
  </si>
  <si>
    <t>レタス（結球）</t>
  </si>
  <si>
    <t>レタス（非結球）</t>
  </si>
  <si>
    <t>にんじん（金時）</t>
    <rPh sb="5" eb="7">
      <t>キントキ</t>
    </rPh>
    <phoneticPr fontId="8"/>
  </si>
  <si>
    <t>大分類</t>
    <rPh sb="0" eb="3">
      <t>ダイブンルイ</t>
    </rPh>
    <phoneticPr fontId="1"/>
  </si>
  <si>
    <t>←大分類を追加するときは、「その他」よりも左側に列を挿入してください。右側に追加するとリストの選択範囲外になり反映されません。</t>
    <rPh sb="1" eb="4">
      <t>ダイブンルイ</t>
    </rPh>
    <rPh sb="5" eb="7">
      <t>ツイカ</t>
    </rPh>
    <rPh sb="16" eb="17">
      <t>タ</t>
    </rPh>
    <rPh sb="21" eb="23">
      <t>ヒダリガワ</t>
    </rPh>
    <rPh sb="24" eb="25">
      <t>レツ</t>
    </rPh>
    <rPh sb="26" eb="28">
      <t>ソウニュウ</t>
    </rPh>
    <rPh sb="35" eb="37">
      <t>ミギガワ</t>
    </rPh>
    <rPh sb="38" eb="40">
      <t>ツイカ</t>
    </rPh>
    <rPh sb="47" eb="49">
      <t>センタク</t>
    </rPh>
    <rPh sb="49" eb="52">
      <t>ハンイガイ</t>
    </rPh>
    <rPh sb="55" eb="57">
      <t>ハンエイ</t>
    </rPh>
    <phoneticPr fontId="1"/>
  </si>
  <si>
    <t>↓</t>
    <phoneticPr fontId="1"/>
  </si>
  <si>
    <t>中分類</t>
    <rPh sb="0" eb="3">
      <t>チュウブンルイ</t>
    </rPh>
    <phoneticPr fontId="1"/>
  </si>
  <si>
    <t>↑選択範囲を指定しているので、中分類を増やすときはこの上に行を挿入してください。</t>
    <rPh sb="1" eb="3">
      <t>センタク</t>
    </rPh>
    <rPh sb="3" eb="5">
      <t>ハンイ</t>
    </rPh>
    <rPh sb="6" eb="8">
      <t>シテイ</t>
    </rPh>
    <rPh sb="15" eb="18">
      <t>チュウブンルイ</t>
    </rPh>
    <rPh sb="19" eb="20">
      <t>フ</t>
    </rPh>
    <rPh sb="27" eb="28">
      <t>ウエ</t>
    </rPh>
    <rPh sb="29" eb="30">
      <t>ギョウ</t>
    </rPh>
    <rPh sb="31" eb="33">
      <t>ソウニュウ</t>
    </rPh>
    <phoneticPr fontId="1"/>
  </si>
  <si>
    <t>キャベツ</t>
    <phoneticPr fontId="1"/>
  </si>
  <si>
    <t>レタス（結球）</t>
    <rPh sb="4" eb="6">
      <t>ケッキュウ</t>
    </rPh>
    <phoneticPr fontId="1"/>
  </si>
  <si>
    <t>レタス（非結球）</t>
    <rPh sb="4" eb="5">
      <t>ヒ</t>
    </rPh>
    <rPh sb="5" eb="7">
      <t>ケッキュウ</t>
    </rPh>
    <phoneticPr fontId="1"/>
  </si>
  <si>
    <t>はくさい</t>
    <phoneticPr fontId="1"/>
  </si>
  <si>
    <t>きゅうり</t>
    <phoneticPr fontId="1"/>
  </si>
  <si>
    <t>さといも</t>
    <phoneticPr fontId="1"/>
  </si>
  <si>
    <t>だいこん</t>
    <phoneticPr fontId="1"/>
  </si>
  <si>
    <t>トマト</t>
    <phoneticPr fontId="1"/>
  </si>
  <si>
    <t>トマト（ミニトマト）</t>
  </si>
  <si>
    <t>トマト（ミニトマト）</t>
    <phoneticPr fontId="1"/>
  </si>
  <si>
    <t>なす</t>
  </si>
  <si>
    <t>なす</t>
    <phoneticPr fontId="1"/>
  </si>
  <si>
    <t>にんじん</t>
    <phoneticPr fontId="1"/>
  </si>
  <si>
    <t>ねぎ</t>
  </si>
  <si>
    <t>ねぎ</t>
    <phoneticPr fontId="1"/>
  </si>
  <si>
    <t>ピーマン</t>
    <phoneticPr fontId="1"/>
  </si>
  <si>
    <t>たまねぎ</t>
  </si>
  <si>
    <t>ばれいしょ</t>
    <phoneticPr fontId="1"/>
  </si>
  <si>
    <t>ほうれんそう</t>
    <phoneticPr fontId="1"/>
  </si>
  <si>
    <t>ねぎ（青ねぎ）</t>
    <rPh sb="3" eb="4">
      <t>アオ</t>
    </rPh>
    <phoneticPr fontId="1"/>
  </si>
  <si>
    <t>ねぎ（こねぎ）</t>
  </si>
  <si>
    <t>ねぎ（こねぎ）</t>
    <phoneticPr fontId="1"/>
  </si>
  <si>
    <t>ねぎ（調整）</t>
    <rPh sb="3" eb="5">
      <t>チョウセイ</t>
    </rPh>
    <phoneticPr fontId="1"/>
  </si>
  <si>
    <t>にんじん（金時）</t>
    <rPh sb="5" eb="7">
      <t>キントキ</t>
    </rPh>
    <phoneticPr fontId="1"/>
  </si>
  <si>
    <t>ねぎ（調製）</t>
  </si>
  <si>
    <t>ばれいしょ（即売）</t>
  </si>
  <si>
    <t>ばれいしょ（即売）</t>
    <rPh sb="6" eb="8">
      <t>ソクバイ</t>
    </rPh>
    <phoneticPr fontId="1"/>
  </si>
  <si>
    <t>たまねぎ（即売）</t>
  </si>
  <si>
    <t>たまねぎ（即売）</t>
    <rPh sb="5" eb="7">
      <t>ソクバイ</t>
    </rPh>
    <phoneticPr fontId="1"/>
  </si>
  <si>
    <t>たまねぎ（貯蔵）</t>
  </si>
  <si>
    <t>たまねぎ（貯蔵）</t>
    <rPh sb="5" eb="7">
      <t>チョゾウ</t>
    </rPh>
    <phoneticPr fontId="1"/>
  </si>
  <si>
    <t>４月１日～５月20日</t>
    <rPh sb="1" eb="2">
      <t>ガツ</t>
    </rPh>
    <rPh sb="3" eb="4">
      <t>ヒ</t>
    </rPh>
    <phoneticPr fontId="6"/>
  </si>
  <si>
    <t>５月１日～６月30日</t>
  </si>
  <si>
    <t>６月１日～７月31日</t>
    <rPh sb="1" eb="2">
      <t>ガツ</t>
    </rPh>
    <rPh sb="3" eb="4">
      <t>ヒ</t>
    </rPh>
    <rPh sb="6" eb="7">
      <t>ガツ</t>
    </rPh>
    <rPh sb="9" eb="10">
      <t>ニチ</t>
    </rPh>
    <phoneticPr fontId="6"/>
  </si>
  <si>
    <t>４月１日～６月30日</t>
    <rPh sb="1" eb="2">
      <t>７ガツ</t>
    </rPh>
    <rPh sb="3" eb="4">
      <t>ヒ</t>
    </rPh>
    <phoneticPr fontId="6"/>
  </si>
  <si>
    <t>４月１日～５月31日</t>
  </si>
  <si>
    <t>４月１日～５月31日</t>
    <rPh sb="1" eb="2">
      <t>７ガツ</t>
    </rPh>
    <rPh sb="3" eb="4">
      <t>ヒ</t>
    </rPh>
    <phoneticPr fontId="6"/>
  </si>
  <si>
    <t>11月１日～12月31日</t>
  </si>
  <si>
    <t>11月１日～12月31日</t>
    <rPh sb="2" eb="3">
      <t>７ガツ</t>
    </rPh>
    <rPh sb="4" eb="5">
      <t>ヒ</t>
    </rPh>
    <phoneticPr fontId="6"/>
  </si>
  <si>
    <t>10月１日～12月31日</t>
    <rPh sb="2" eb="3">
      <t>７ガツ</t>
    </rPh>
    <rPh sb="4" eb="5">
      <t>ヒ</t>
    </rPh>
    <phoneticPr fontId="6"/>
  </si>
  <si>
    <t>４月１日～６月30日</t>
    <rPh sb="0" eb="2">
      <t>４ガツ</t>
    </rPh>
    <rPh sb="2" eb="4">
      <t>１ニチ</t>
    </rPh>
    <phoneticPr fontId="6"/>
  </si>
  <si>
    <t>４月１日～４月30日</t>
    <rPh sb="1" eb="2">
      <t>ガツ</t>
    </rPh>
    <rPh sb="3" eb="4">
      <t>ヒ</t>
    </rPh>
    <phoneticPr fontId="6"/>
  </si>
  <si>
    <t>11月１日～12月31日</t>
    <rPh sb="2" eb="3">
      <t>ガツ</t>
    </rPh>
    <rPh sb="4" eb="5">
      <t>ヒ</t>
    </rPh>
    <phoneticPr fontId="6"/>
  </si>
  <si>
    <t>７月１日～９月30日</t>
    <rPh sb="1" eb="2">
      <t>７ガツ</t>
    </rPh>
    <rPh sb="3" eb="4">
      <t>ヒ</t>
    </rPh>
    <phoneticPr fontId="6"/>
  </si>
  <si>
    <t>４月１日～６月30日</t>
    <rPh sb="1" eb="2">
      <t>ガツ</t>
    </rPh>
    <rPh sb="2" eb="4">
      <t>ツイタチ</t>
    </rPh>
    <rPh sb="3" eb="4">
      <t>ヒ</t>
    </rPh>
    <phoneticPr fontId="6"/>
  </si>
  <si>
    <t>５月21日～６月30日</t>
    <rPh sb="1" eb="2">
      <t>ガツ</t>
    </rPh>
    <rPh sb="4" eb="5">
      <t>ヒ</t>
    </rPh>
    <phoneticPr fontId="6"/>
  </si>
  <si>
    <t>７月１日～９月30日</t>
    <rPh sb="1" eb="2">
      <t>ガツ</t>
    </rPh>
    <rPh sb="3" eb="4">
      <t>ヒ</t>
    </rPh>
    <rPh sb="6" eb="7">
      <t>ガツ</t>
    </rPh>
    <rPh sb="9" eb="10">
      <t>ニチ</t>
    </rPh>
    <phoneticPr fontId="6"/>
  </si>
  <si>
    <t>８月１日～９月30日</t>
    <rPh sb="1" eb="2">
      <t>ガツ</t>
    </rPh>
    <rPh sb="2" eb="4">
      <t>１ニチ</t>
    </rPh>
    <phoneticPr fontId="6"/>
  </si>
  <si>
    <t>６月１日～７月31日</t>
    <rPh sb="1" eb="2">
      <t>７ガツ</t>
    </rPh>
    <rPh sb="3" eb="4">
      <t>ヒ</t>
    </rPh>
    <phoneticPr fontId="6"/>
  </si>
  <si>
    <t>１月１日～３月31日</t>
  </si>
  <si>
    <t>１月１日～３月31日</t>
    <rPh sb="1" eb="2">
      <t>７ガツ</t>
    </rPh>
    <rPh sb="3" eb="4">
      <t>ヒ</t>
    </rPh>
    <phoneticPr fontId="6"/>
  </si>
  <si>
    <t>７月１日～８月10日</t>
    <rPh sb="1" eb="2">
      <t>７ガツ</t>
    </rPh>
    <rPh sb="3" eb="4">
      <t>ヒ</t>
    </rPh>
    <phoneticPr fontId="6"/>
  </si>
  <si>
    <t>５月１日～６月30日</t>
    <rPh sb="0" eb="2">
      <t>５ガツ</t>
    </rPh>
    <rPh sb="3" eb="4">
      <t>ニチ</t>
    </rPh>
    <rPh sb="6" eb="7">
      <t>ガツ</t>
    </rPh>
    <rPh sb="9" eb="10">
      <t>ニチ</t>
    </rPh>
    <phoneticPr fontId="6"/>
  </si>
  <si>
    <t>１月１日～３月31日</t>
    <rPh sb="1" eb="2">
      <t>ガツ</t>
    </rPh>
    <rPh sb="3" eb="4">
      <t>ヒ</t>
    </rPh>
    <phoneticPr fontId="6"/>
  </si>
  <si>
    <t>10月１日～12月31日</t>
    <rPh sb="2" eb="3">
      <t>４ガツ</t>
    </rPh>
    <rPh sb="4" eb="5">
      <t>ヒ</t>
    </rPh>
    <phoneticPr fontId="6"/>
  </si>
  <si>
    <t>１月１日～３月31日</t>
    <rPh sb="1" eb="2">
      <t>４ガツ</t>
    </rPh>
    <rPh sb="3" eb="4">
      <t>ヒ</t>
    </rPh>
    <phoneticPr fontId="6"/>
  </si>
  <si>
    <t>７月１日～10月31日</t>
    <rPh sb="1" eb="2">
      <t>ガツ</t>
    </rPh>
    <rPh sb="3" eb="4">
      <t>ヒ</t>
    </rPh>
    <phoneticPr fontId="6"/>
  </si>
  <si>
    <t>10月１日～11月30日</t>
    <rPh sb="2" eb="3">
      <t>７ガツ</t>
    </rPh>
    <rPh sb="4" eb="5">
      <t>ヒ</t>
    </rPh>
    <rPh sb="8" eb="9">
      <t>ガツ</t>
    </rPh>
    <rPh sb="11" eb="12">
      <t>ニチ</t>
    </rPh>
    <phoneticPr fontId="6"/>
  </si>
  <si>
    <t>10月１日～12月31日</t>
    <rPh sb="2" eb="3">
      <t>ガツ</t>
    </rPh>
    <rPh sb="4" eb="5">
      <t>ヒ</t>
    </rPh>
    <phoneticPr fontId="6"/>
  </si>
  <si>
    <t>10月１日～11月30日</t>
    <rPh sb="2" eb="3">
      <t>７ガツ</t>
    </rPh>
    <rPh sb="4" eb="5">
      <t>ヒ</t>
    </rPh>
    <phoneticPr fontId="6"/>
  </si>
  <si>
    <t>８月１日～10月31日</t>
    <rPh sb="1" eb="2">
      <t>７ガツ</t>
    </rPh>
    <rPh sb="3" eb="4">
      <t>ヒ</t>
    </rPh>
    <phoneticPr fontId="6"/>
  </si>
  <si>
    <t>８月11日～９月30日</t>
    <rPh sb="1" eb="2">
      <t>７ガツ</t>
    </rPh>
    <rPh sb="4" eb="5">
      <t>ヒ</t>
    </rPh>
    <phoneticPr fontId="6"/>
  </si>
  <si>
    <t>８月１日～12月31日</t>
    <rPh sb="0" eb="2">
      <t>８ガツ</t>
    </rPh>
    <rPh sb="2" eb="4">
      <t>１ニチ</t>
    </rPh>
    <phoneticPr fontId="6"/>
  </si>
  <si>
    <t>11月21日～12月31日</t>
  </si>
  <si>
    <t>12月１日～12月31日</t>
  </si>
  <si>
    <t>12月1日～12月31日</t>
  </si>
  <si>
    <t>10月１日～10月31日</t>
    <rPh sb="2" eb="3">
      <t>ガツ</t>
    </rPh>
    <rPh sb="4" eb="5">
      <t>ヒ</t>
    </rPh>
    <phoneticPr fontId="6"/>
  </si>
  <si>
    <t>11月１日～11月30日</t>
    <rPh sb="2" eb="3">
      <t>７ガツ</t>
    </rPh>
    <rPh sb="4" eb="5">
      <t>ヒ</t>
    </rPh>
    <phoneticPr fontId="6"/>
  </si>
  <si>
    <t>12月１日～12月31日</t>
    <rPh sb="2" eb="3">
      <t>７ガツ</t>
    </rPh>
    <rPh sb="4" eb="5">
      <t>ヒ</t>
    </rPh>
    <phoneticPr fontId="6"/>
  </si>
  <si>
    <t>３月１日～３月31日</t>
  </si>
  <si>
    <t>３月１日～３月31日</t>
    <rPh sb="1" eb="2">
      <t>７ガツ</t>
    </rPh>
    <rPh sb="3" eb="4">
      <t>ヒ</t>
    </rPh>
    <phoneticPr fontId="6"/>
  </si>
  <si>
    <t>ミニトマト</t>
    <phoneticPr fontId="1"/>
  </si>
  <si>
    <t>金時にんじん</t>
    <rPh sb="0" eb="2">
      <t>キントキ</t>
    </rPh>
    <phoneticPr fontId="1"/>
  </si>
  <si>
    <t>青ねぎ</t>
    <rPh sb="0" eb="1">
      <t>アオ</t>
    </rPh>
    <phoneticPr fontId="1"/>
  </si>
  <si>
    <t>こねぎ</t>
    <phoneticPr fontId="1"/>
  </si>
  <si>
    <t>調整ねぎ</t>
    <rPh sb="0" eb="2">
      <t>チョウセイ</t>
    </rPh>
    <phoneticPr fontId="1"/>
  </si>
  <si>
    <t>レタス結球</t>
    <rPh sb="3" eb="5">
      <t>ケッキュウ</t>
    </rPh>
    <phoneticPr fontId="1"/>
  </si>
  <si>
    <t>レタス非結球</t>
    <rPh sb="3" eb="4">
      <t>ヒ</t>
    </rPh>
    <rPh sb="4" eb="6">
      <t>ケッキュウ</t>
    </rPh>
    <phoneticPr fontId="1"/>
  </si>
  <si>
    <t>たまねぎ即売</t>
    <rPh sb="4" eb="6">
      <t>ソクバイ</t>
    </rPh>
    <phoneticPr fontId="1"/>
  </si>
  <si>
    <t>たまねぎ貯蔵</t>
    <rPh sb="4" eb="6">
      <t>チョゾウ</t>
    </rPh>
    <phoneticPr fontId="1"/>
  </si>
  <si>
    <t>ばれいしょ即売</t>
    <rPh sb="5" eb="7">
      <t>ソクバイ</t>
    </rPh>
    <phoneticPr fontId="1"/>
  </si>
  <si>
    <t>７月１日～10月31日</t>
    <rPh sb="1" eb="2">
      <t>７ガツ</t>
    </rPh>
    <rPh sb="3" eb="4">
      <t>１ニチ</t>
    </rPh>
    <phoneticPr fontId="6"/>
  </si>
  <si>
    <t>トマト（ミニトマト除く）</t>
    <rPh sb="9" eb="10">
      <t>ノゾ</t>
    </rPh>
    <phoneticPr fontId="1"/>
  </si>
  <si>
    <t>ねぎ（青ねぎ）</t>
    <rPh sb="3" eb="4">
      <t>アオ</t>
    </rPh>
    <phoneticPr fontId="6"/>
  </si>
  <si>
    <t>別表２（出荷促進タイプ）</t>
    <rPh sb="0" eb="2">
      <t>ベッピョウ</t>
    </rPh>
    <rPh sb="4" eb="6">
      <t>シュッカ</t>
    </rPh>
    <rPh sb="6" eb="8">
      <t>ソクシン</t>
    </rPh>
    <phoneticPr fontId="6"/>
  </si>
  <si>
    <t>①事業実施主体者名</t>
    <rPh sb="1" eb="3">
      <t>ジギョウ</t>
    </rPh>
    <rPh sb="3" eb="5">
      <t>ジッシ</t>
    </rPh>
    <rPh sb="5" eb="8">
      <t>シュタイシャ</t>
    </rPh>
    <rPh sb="8" eb="9">
      <t>メイ</t>
    </rPh>
    <phoneticPr fontId="1"/>
  </si>
  <si>
    <t>発動基準額</t>
    <rPh sb="0" eb="2">
      <t>ハツドウ</t>
    </rPh>
    <rPh sb="2" eb="5">
      <t>キジュンガク</t>
    </rPh>
    <phoneticPr fontId="1"/>
  </si>
  <si>
    <t>～</t>
    <phoneticPr fontId="1"/>
  </si>
  <si>
    <t>上旬</t>
    <rPh sb="0" eb="2">
      <t>ジョウジュン</t>
    </rPh>
    <phoneticPr fontId="1"/>
  </si>
  <si>
    <t>中旬</t>
    <rPh sb="0" eb="2">
      <t>チュウジュン</t>
    </rPh>
    <phoneticPr fontId="1"/>
  </si>
  <si>
    <t>下旬</t>
    <rPh sb="0" eb="2">
      <t>ゲジュン</t>
    </rPh>
    <phoneticPr fontId="1"/>
  </si>
  <si>
    <t>③住所</t>
    <rPh sb="1" eb="3">
      <t>ジュウショ</t>
    </rPh>
    <phoneticPr fontId="1"/>
  </si>
  <si>
    <t>④対象品目（リストから選択）</t>
    <rPh sb="1" eb="3">
      <t>タイショウ</t>
    </rPh>
    <rPh sb="3" eb="5">
      <t>ヒンモク</t>
    </rPh>
    <rPh sb="11" eb="13">
      <t>センタク</t>
    </rPh>
    <phoneticPr fontId="1"/>
  </si>
  <si>
    <t>⑤対象出荷期間（リストから選択）</t>
    <rPh sb="1" eb="3">
      <t>タイショウ</t>
    </rPh>
    <rPh sb="3" eb="5">
      <t>シュッカ</t>
    </rPh>
    <rPh sb="5" eb="7">
      <t>キカン</t>
    </rPh>
    <rPh sb="13" eb="15">
      <t>センタク</t>
    </rPh>
    <phoneticPr fontId="1"/>
  </si>
  <si>
    <t>（④を選択すると自動で出ます）</t>
    <rPh sb="3" eb="5">
      <t>センタク</t>
    </rPh>
    <rPh sb="8" eb="10">
      <t>ジドウ</t>
    </rPh>
    <rPh sb="11" eb="12">
      <t>デ</t>
    </rPh>
    <phoneticPr fontId="1"/>
  </si>
  <si>
    <t>（④,⑤を選択すると自動で出ます）</t>
    <rPh sb="5" eb="7">
      <t>センタク</t>
    </rPh>
    <rPh sb="10" eb="12">
      <t>ジドウ</t>
    </rPh>
    <rPh sb="13" eb="14">
      <t>デ</t>
    </rPh>
    <phoneticPr fontId="1"/>
  </si>
  <si>
    <t>⑥実需者１</t>
    <rPh sb="1" eb="4">
      <t>ジツジュシャ</t>
    </rPh>
    <phoneticPr fontId="1"/>
  </si>
  <si>
    <t>⑦実需者２</t>
    <rPh sb="1" eb="4">
      <t>ジツジュシャ</t>
    </rPh>
    <phoneticPr fontId="1"/>
  </si>
  <si>
    <t>⑧実需者３</t>
    <rPh sb="1" eb="4">
      <t>ジツジュシャ</t>
    </rPh>
    <phoneticPr fontId="1"/>
  </si>
  <si>
    <t>⑨実需者４</t>
    <rPh sb="1" eb="4">
      <t>ジツジュシャ</t>
    </rPh>
    <phoneticPr fontId="1"/>
  </si>
  <si>
    <t>⑩実需者５</t>
    <rPh sb="1" eb="4">
      <t>ジツジュシャ</t>
    </rPh>
    <phoneticPr fontId="1"/>
  </si>
  <si>
    <t>※提出時は印刷不要です。</t>
    <phoneticPr fontId="1"/>
  </si>
  <si>
    <t>②</t>
    <phoneticPr fontId="1"/>
  </si>
  <si>
    <t>②代表者肩書き・代表者名（①が個人名の場合は不要）</t>
    <rPh sb="1" eb="4">
      <t>ダイヒョウシャ</t>
    </rPh>
    <rPh sb="4" eb="6">
      <t>カタガ</t>
    </rPh>
    <rPh sb="8" eb="11">
      <t>ダイヒョウシャ</t>
    </rPh>
    <rPh sb="11" eb="12">
      <t>メイ</t>
    </rPh>
    <rPh sb="15" eb="17">
      <t>コジン</t>
    </rPh>
    <rPh sb="17" eb="18">
      <t>メイ</t>
    </rPh>
    <rPh sb="19" eb="21">
      <t>バアイ</t>
    </rPh>
    <rPh sb="22" eb="24">
      <t>フヨウ</t>
    </rPh>
    <phoneticPr fontId="1"/>
  </si>
  <si>
    <t>（例）代表取締役　名字　名前</t>
    <rPh sb="1" eb="2">
      <t>レイ</t>
    </rPh>
    <rPh sb="3" eb="5">
      <t>ダイヒョウ</t>
    </rPh>
    <rPh sb="5" eb="8">
      <t>トリシマリヤク</t>
    </rPh>
    <rPh sb="9" eb="11">
      <t>ミョウジ</t>
    </rPh>
    <rPh sb="12" eb="14">
      <t>ナマエ</t>
    </rPh>
    <phoneticPr fontId="1"/>
  </si>
  <si>
    <t>（注）公募時の名前と一致させてください。</t>
    <rPh sb="1" eb="2">
      <t>チュウ</t>
    </rPh>
    <rPh sb="3" eb="5">
      <t>コウボ</t>
    </rPh>
    <rPh sb="5" eb="6">
      <t>ジ</t>
    </rPh>
    <rPh sb="7" eb="9">
      <t>ナマエ</t>
    </rPh>
    <rPh sb="10" eb="12">
      <t>イッチ</t>
    </rPh>
    <phoneticPr fontId="1"/>
  </si>
  <si>
    <t>※黄色セルを入力またはリストから選択してください。</t>
    <rPh sb="1" eb="3">
      <t>キイロ</t>
    </rPh>
    <rPh sb="6" eb="8">
      <t>ニュウリョク</t>
    </rPh>
    <rPh sb="16" eb="18">
      <t>センタク</t>
    </rPh>
    <phoneticPr fontId="1"/>
  </si>
  <si>
    <t>※実需者２～５は、実需者が複数の場合に記入↓↓↓</t>
    <rPh sb="1" eb="4">
      <t>ジツジュシャ</t>
    </rPh>
    <rPh sb="9" eb="12">
      <t>ジツジュシャ</t>
    </rPh>
    <rPh sb="13" eb="15">
      <t>フクスウ</t>
    </rPh>
    <rPh sb="16" eb="18">
      <t>バアイ</t>
    </rPh>
    <rPh sb="19" eb="21">
      <t>キニュウ</t>
    </rPh>
    <phoneticPr fontId="1"/>
  </si>
  <si>
    <t>①</t>
    <phoneticPr fontId="1"/>
  </si>
  <si>
    <t>③</t>
    <phoneticPr fontId="1"/>
  </si>
  <si>
    <t>１．基本説明</t>
    <rPh sb="2" eb="4">
      <t>キホン</t>
    </rPh>
    <rPh sb="4" eb="6">
      <t>セツメイ</t>
    </rPh>
    <phoneticPr fontId="1"/>
  </si>
  <si>
    <t>２．シート一覧</t>
    <rPh sb="5" eb="7">
      <t>イチラン</t>
    </rPh>
    <phoneticPr fontId="1"/>
  </si>
  <si>
    <t>３．編集方法（詳細）について</t>
    <rPh sb="2" eb="4">
      <t>ヘンシュウ</t>
    </rPh>
    <rPh sb="4" eb="6">
      <t>ホウホウ</t>
    </rPh>
    <rPh sb="7" eb="9">
      <t>ショウサイ</t>
    </rPh>
    <phoneticPr fontId="1"/>
  </si>
  <si>
    <t>②メニューから、「再表示」を選択</t>
    <rPh sb="9" eb="12">
      <t>サイヒョウジ</t>
    </rPh>
    <rPh sb="14" eb="16">
      <t>センタク</t>
    </rPh>
    <phoneticPr fontId="1"/>
  </si>
  <si>
    <t>○○　○○</t>
    <phoneticPr fontId="1"/>
  </si>
  <si>
    <t>たまねぎ</t>
    <phoneticPr fontId="1"/>
  </si>
  <si>
    <t>７月１日～10月31日</t>
    <rPh sb="1" eb="2">
      <t>ガツ</t>
    </rPh>
    <rPh sb="3" eb="4">
      <t>ニチ</t>
    </rPh>
    <rPh sb="7" eb="8">
      <t>ガツ</t>
    </rPh>
    <rPh sb="10" eb="11">
      <t>ニチ</t>
    </rPh>
    <phoneticPr fontId="1"/>
  </si>
  <si>
    <t>１月１日～２月28日</t>
  </si>
  <si>
    <t>１月１日～２月28日</t>
    <rPh sb="1" eb="2">
      <t>７ガツ</t>
    </rPh>
    <rPh sb="3" eb="4">
      <t>ヒ</t>
    </rPh>
    <phoneticPr fontId="6"/>
  </si>
  <si>
    <t>※実需者が６者以上の方は、別途ご相談ください。</t>
    <rPh sb="1" eb="4">
      <t>ジツジュシャ</t>
    </rPh>
    <rPh sb="6" eb="7">
      <t>シャ</t>
    </rPh>
    <rPh sb="7" eb="9">
      <t>イジョウ</t>
    </rPh>
    <rPh sb="10" eb="11">
      <t>カタ</t>
    </rPh>
    <rPh sb="13" eb="15">
      <t>ベット</t>
    </rPh>
    <rPh sb="16" eb="18">
      <t>ソウダン</t>
    </rPh>
    <phoneticPr fontId="1"/>
  </si>
  <si>
    <t>平均価額</t>
    <rPh sb="0" eb="2">
      <t>ヘイキン</t>
    </rPh>
    <rPh sb="2" eb="4">
      <t>カガク</t>
    </rPh>
    <phoneticPr fontId="1"/>
  </si>
  <si>
    <t>別表１－２（出荷調整タイプ）　</t>
  </si>
  <si>
    <t>積立単価</t>
  </si>
  <si>
    <t xml:space="preserve">発動基準額 </t>
    <phoneticPr fontId="1"/>
  </si>
  <si>
    <t>平均価額</t>
    <phoneticPr fontId="1"/>
  </si>
  <si>
    <t xml:space="preserve">対象出荷期間
</t>
    <phoneticPr fontId="1"/>
  </si>
  <si>
    <t>対象品目</t>
    <phoneticPr fontId="1"/>
  </si>
  <si>
    <t>申込区分</t>
    <phoneticPr fontId="1"/>
  </si>
  <si>
    <t>トマト（除ミニ）</t>
    <rPh sb="4" eb="5">
      <t>ノゾ</t>
    </rPh>
    <phoneticPr fontId="1"/>
  </si>
  <si>
    <t>トマト（ミニ）</t>
  </si>
  <si>
    <t>レタス（非結球）</t>
    <rPh sb="4" eb="7">
      <t>ヒケッキュウ</t>
    </rPh>
    <phoneticPr fontId="1"/>
  </si>
  <si>
    <t>４月１日～５月20日</t>
    <rPh sb="1" eb="2">
      <t>ガツ</t>
    </rPh>
    <rPh sb="3" eb="4">
      <t>ニチ</t>
    </rPh>
    <rPh sb="6" eb="7">
      <t>ガツ</t>
    </rPh>
    <rPh sb="9" eb="10">
      <t>カ</t>
    </rPh>
    <phoneticPr fontId="1"/>
  </si>
  <si>
    <t>５月21日～６月30日</t>
  </si>
  <si>
    <t>７月１日～10月31日</t>
  </si>
  <si>
    <t>７月１日～９月30日</t>
  </si>
  <si>
    <t>10月１日～11月30日</t>
  </si>
  <si>
    <t>６月１日～７月31日</t>
  </si>
  <si>
    <t>８月１日～９月30日</t>
  </si>
  <si>
    <t>10月１日～12月31日</t>
  </si>
  <si>
    <t>４月１日～６月30日</t>
  </si>
  <si>
    <t>４月１日～４月30日</t>
  </si>
  <si>
    <t>８月１日～12月31日</t>
  </si>
  <si>
    <t>８月１日～10月31日</t>
  </si>
  <si>
    <t>７月１日～８月10日</t>
  </si>
  <si>
    <t>８月11日～９月30日</t>
  </si>
  <si>
    <t>10月１日～10月31日</t>
  </si>
  <si>
    <t>１月１日～ ２月28日又は２月29日</t>
  </si>
  <si>
    <t>11月１日～11月30日</t>
  </si>
  <si>
    <t>($G$20,別表2!$A$4:$H$102,8,FALSE)</t>
  </si>
  <si>
    <t>(E20,別表2!$J$4:$K$102,2,FALSE</t>
  </si>
  <si>
    <t>実需者等名</t>
    <rPh sb="0" eb="5">
      <t>ジツジュシャトウメイ</t>
    </rPh>
    <phoneticPr fontId="1"/>
  </si>
  <si>
    <t>契約期間</t>
    <rPh sb="0" eb="4">
      <t>ケイヤクキカン</t>
    </rPh>
    <phoneticPr fontId="1"/>
  </si>
  <si>
    <t>月</t>
    <rPh sb="0" eb="1">
      <t>ツキ</t>
    </rPh>
    <phoneticPr fontId="1"/>
  </si>
  <si>
    <t>月計</t>
    <rPh sb="0" eb="2">
      <t>ツキケイ</t>
    </rPh>
    <phoneticPr fontId="1"/>
  </si>
  <si>
    <t>出荷調整タイプ
基本情報入力用シート</t>
    <rPh sb="0" eb="2">
      <t>シュッカ</t>
    </rPh>
    <rPh sb="2" eb="4">
      <t>チョウセイ</t>
    </rPh>
    <rPh sb="8" eb="10">
      <t>キホン</t>
    </rPh>
    <rPh sb="10" eb="12">
      <t>ジョウホウ</t>
    </rPh>
    <rPh sb="12" eb="14">
      <t>ニュウリョク</t>
    </rPh>
    <rPh sb="14" eb="15">
      <t>ヨウ</t>
    </rPh>
    <phoneticPr fontId="1"/>
  </si>
  <si>
    <t>東京都港区〇〇-〇</t>
    <rPh sb="0" eb="2">
      <t>トウキョウ</t>
    </rPh>
    <rPh sb="2" eb="3">
      <t>ト</t>
    </rPh>
    <rPh sb="3" eb="5">
      <t>ミナトク</t>
    </rPh>
    <phoneticPr fontId="1"/>
  </si>
  <si>
    <t>対象品目：</t>
    <rPh sb="0" eb="4">
      <t>タイショウヒンモク</t>
    </rPh>
    <phoneticPr fontId="1"/>
  </si>
  <si>
    <t>対象出荷期間：</t>
    <rPh sb="0" eb="6">
      <t>タイショウシュッカキカン</t>
    </rPh>
    <phoneticPr fontId="1"/>
  </si>
  <si>
    <t>令和</t>
    <rPh sb="0" eb="2">
      <t>レイワ</t>
    </rPh>
    <phoneticPr fontId="1"/>
  </si>
  <si>
    <t>日</t>
    <rPh sb="0" eb="1">
      <t>ニチ</t>
    </rPh>
    <phoneticPr fontId="1"/>
  </si>
  <si>
    <t>月</t>
    <rPh sb="0" eb="1">
      <t>ツキ</t>
    </rPh>
    <phoneticPr fontId="1"/>
  </si>
  <si>
    <t>年</t>
    <rPh sb="0" eb="1">
      <t>ネン</t>
    </rPh>
    <phoneticPr fontId="1"/>
  </si>
  <si>
    <t>代表取締役　機構　太郎</t>
    <rPh sb="0" eb="5">
      <t>ダイヒョウトリシマリヤク</t>
    </rPh>
    <rPh sb="6" eb="8">
      <t>キコウ</t>
    </rPh>
    <rPh sb="9" eb="11">
      <t>タロウ</t>
    </rPh>
    <phoneticPr fontId="1"/>
  </si>
  <si>
    <t>株式会社〇〇</t>
    <rPh sb="0" eb="4">
      <t>カブシキガイシャ</t>
    </rPh>
    <phoneticPr fontId="1"/>
  </si>
  <si>
    <t>様式１</t>
    <phoneticPr fontId="1"/>
  </si>
  <si>
    <t>受付番号</t>
    <rPh sb="0" eb="4">
      <t>ウケツケバンゴウ</t>
    </rPh>
    <phoneticPr fontId="1"/>
  </si>
  <si>
    <t>（受付番号欄は記入しないでください）</t>
    <rPh sb="1" eb="6">
      <t>ウケツケバンゴウラン</t>
    </rPh>
    <rPh sb="7" eb="9">
      <t>キニュウ</t>
    </rPh>
    <phoneticPr fontId="1"/>
  </si>
  <si>
    <t>１　応募者概要</t>
    <rPh sb="2" eb="5">
      <t>オウボシャ</t>
    </rPh>
    <rPh sb="5" eb="7">
      <t>ガイヨウ</t>
    </rPh>
    <phoneticPr fontId="1"/>
  </si>
  <si>
    <t>フリガナ</t>
    <phoneticPr fontId="1"/>
  </si>
  <si>
    <t>法人・団体名
又は
応募者の氏名</t>
    <rPh sb="0" eb="2">
      <t>ホウジン</t>
    </rPh>
    <rPh sb="3" eb="6">
      <t>ダンタイメイ</t>
    </rPh>
    <rPh sb="7" eb="8">
      <t>マタ</t>
    </rPh>
    <rPh sb="10" eb="13">
      <t>オウボシャ</t>
    </rPh>
    <rPh sb="14" eb="16">
      <t>シメイ</t>
    </rPh>
    <phoneticPr fontId="1"/>
  </si>
  <si>
    <t>事務担当者
所属部署名</t>
    <rPh sb="0" eb="5">
      <t>ジムタントウシャ</t>
    </rPh>
    <rPh sb="6" eb="11">
      <t>ショゾクブショメイ</t>
    </rPh>
    <phoneticPr fontId="1"/>
  </si>
  <si>
    <t>電話番号</t>
    <rPh sb="0" eb="4">
      <t>デンワバンゴウ</t>
    </rPh>
    <phoneticPr fontId="1"/>
  </si>
  <si>
    <t>携帯電話</t>
    <rPh sb="0" eb="4">
      <t>ケイタイデンワ</t>
    </rPh>
    <phoneticPr fontId="1"/>
  </si>
  <si>
    <t>申請等事務
委託先名
（様式２のとおり）</t>
    <rPh sb="0" eb="3">
      <t>シンセイトウ</t>
    </rPh>
    <rPh sb="3" eb="5">
      <t>ジム</t>
    </rPh>
    <rPh sb="6" eb="10">
      <t>イタクサキメイ</t>
    </rPh>
    <rPh sb="12" eb="14">
      <t>ヨウシキ</t>
    </rPh>
    <phoneticPr fontId="1"/>
  </si>
  <si>
    <t>代表者氏名</t>
    <rPh sb="0" eb="5">
      <t>ダイヒョウシャシメイ</t>
    </rPh>
    <phoneticPr fontId="1"/>
  </si>
  <si>
    <t>代表者役職名
（法人・団体のみ記入）</t>
    <rPh sb="0" eb="3">
      <t>ダイヒョウシャ</t>
    </rPh>
    <rPh sb="3" eb="6">
      <t>ヤクショクメイ</t>
    </rPh>
    <rPh sb="8" eb="10">
      <t>ホウジン</t>
    </rPh>
    <rPh sb="11" eb="13">
      <t>ダンタイ</t>
    </rPh>
    <rPh sb="15" eb="17">
      <t>キニュウ</t>
    </rPh>
    <phoneticPr fontId="1"/>
  </si>
  <si>
    <t>事務担当者氏名</t>
    <rPh sb="0" eb="5">
      <t>ジムタントウシャ</t>
    </rPh>
    <rPh sb="5" eb="7">
      <t>シメイ</t>
    </rPh>
    <phoneticPr fontId="1"/>
  </si>
  <si>
    <t>ＦＡＸ</t>
    <phoneticPr fontId="1"/>
  </si>
  <si>
    <t>E-mailアドレス</t>
    <phoneticPr fontId="1"/>
  </si>
  <si>
    <t>住　　所</t>
    <rPh sb="0" eb="1">
      <t>ジュウ</t>
    </rPh>
    <rPh sb="3" eb="4">
      <t>ショ</t>
    </rPh>
    <phoneticPr fontId="1"/>
  </si>
  <si>
    <t>〒</t>
    <phoneticPr fontId="1"/>
  </si>
  <si>
    <t>注　申請等事務委託先名は、申請等事務を委託する場合のみ記載ください。</t>
    <rPh sb="0" eb="1">
      <t>チュウ</t>
    </rPh>
    <rPh sb="2" eb="5">
      <t>シンセイトウ</t>
    </rPh>
    <rPh sb="5" eb="11">
      <t>ジムイタクサキメイ</t>
    </rPh>
    <rPh sb="13" eb="16">
      <t>シンセイトウ</t>
    </rPh>
    <rPh sb="16" eb="18">
      <t>ジム</t>
    </rPh>
    <rPh sb="19" eb="21">
      <t>イタク</t>
    </rPh>
    <rPh sb="23" eb="25">
      <t>バアイ</t>
    </rPh>
    <rPh sb="27" eb="29">
      <t>キサイ</t>
    </rPh>
    <phoneticPr fontId="1"/>
  </si>
  <si>
    <t>２　応募する事業タイプ及び公募要領の４に定める要件</t>
    <rPh sb="2" eb="4">
      <t>オウボ</t>
    </rPh>
    <rPh sb="6" eb="8">
      <t>ジギョウ</t>
    </rPh>
    <rPh sb="11" eb="12">
      <t>オヨ</t>
    </rPh>
    <rPh sb="13" eb="17">
      <t>コウボヨウリョウ</t>
    </rPh>
    <rPh sb="20" eb="21">
      <t>サダ</t>
    </rPh>
    <rPh sb="23" eb="25">
      <t>ヨウケン</t>
    </rPh>
    <phoneticPr fontId="1"/>
  </si>
  <si>
    <t>事業タイプ</t>
    <rPh sb="0" eb="2">
      <t>ジギョウ</t>
    </rPh>
    <phoneticPr fontId="1"/>
  </si>
  <si>
    <t>出荷調整タイプ</t>
    <rPh sb="0" eb="4">
      <t>シュッカチョウセイ</t>
    </rPh>
    <phoneticPr fontId="1"/>
  </si>
  <si>
    <t>数量確保タイプ</t>
    <rPh sb="0" eb="4">
      <t>スウリョウカクホ</t>
    </rPh>
    <phoneticPr fontId="1"/>
  </si>
  <si>
    <t>公募要領の４に定める要件について</t>
    <rPh sb="0" eb="4">
      <t>コウボヨウリョウ</t>
    </rPh>
    <rPh sb="7" eb="8">
      <t>サダ</t>
    </rPh>
    <rPh sb="10" eb="12">
      <t>ヨウケン</t>
    </rPh>
    <phoneticPr fontId="1"/>
  </si>
  <si>
    <t>　４の（１）</t>
    <phoneticPr fontId="1"/>
  </si>
  <si>
    <t>　４の（２）</t>
    <phoneticPr fontId="1"/>
  </si>
  <si>
    <t>　４の（３）</t>
    <phoneticPr fontId="1"/>
  </si>
  <si>
    <t>　　 ４の（１）</t>
    <phoneticPr fontId="1"/>
  </si>
  <si>
    <t>注　応募する事業タイプのボックス及び公募要領の４の（１）から（４）のどれに当たるか</t>
    <rPh sb="0" eb="1">
      <t>チュウ</t>
    </rPh>
    <rPh sb="2" eb="4">
      <t>オウボ</t>
    </rPh>
    <rPh sb="6" eb="8">
      <t>ジギョウ</t>
    </rPh>
    <rPh sb="16" eb="17">
      <t>オヨ</t>
    </rPh>
    <rPh sb="18" eb="22">
      <t>コウボヨウリョウ</t>
    </rPh>
    <rPh sb="37" eb="38">
      <t>ア</t>
    </rPh>
    <phoneticPr fontId="1"/>
  </si>
  <si>
    <t>　☑印を記入ください。</t>
    <rPh sb="2" eb="3">
      <t>ジルシ</t>
    </rPh>
    <rPh sb="4" eb="6">
      <t>キニュウ</t>
    </rPh>
    <phoneticPr fontId="1"/>
  </si>
  <si>
    <t>３　公募要領の別紙１の３の（３）の優先採択希望ポイントの対象となる申込区分の設定について</t>
    <rPh sb="2" eb="6">
      <t>コウボヨウリョウ</t>
    </rPh>
    <rPh sb="7" eb="9">
      <t>ベッシ</t>
    </rPh>
    <rPh sb="17" eb="23">
      <t>ユウセンサイタクキボウ</t>
    </rPh>
    <rPh sb="28" eb="30">
      <t>タイショウ</t>
    </rPh>
    <rPh sb="33" eb="37">
      <t>モウシコミクブン</t>
    </rPh>
    <rPh sb="38" eb="40">
      <t>セッテイ</t>
    </rPh>
    <phoneticPr fontId="1"/>
  </si>
  <si>
    <t>（１）出荷調整タイプ</t>
    <rPh sb="3" eb="7">
      <t>シュッカチョウセイ</t>
    </rPh>
    <phoneticPr fontId="1"/>
  </si>
  <si>
    <t>申込区分</t>
    <rPh sb="0" eb="4">
      <t>モウシコミクブン</t>
    </rPh>
    <phoneticPr fontId="1"/>
  </si>
  <si>
    <t>積立金額
（円）</t>
    <rPh sb="0" eb="4">
      <t>ツミタテキンガク</t>
    </rPh>
    <rPh sb="6" eb="7">
      <t>エン</t>
    </rPh>
    <phoneticPr fontId="1"/>
  </si>
  <si>
    <t>積立金額累計
（円）</t>
    <rPh sb="0" eb="6">
      <t>ツミタテキンガクルイケイ</t>
    </rPh>
    <rPh sb="8" eb="9">
      <t>エン</t>
    </rPh>
    <phoneticPr fontId="1"/>
  </si>
  <si>
    <t>対象品目</t>
    <rPh sb="0" eb="4">
      <t>タイショウヒンモク</t>
    </rPh>
    <phoneticPr fontId="1"/>
  </si>
  <si>
    <t>対象出荷期間</t>
    <rPh sb="0" eb="6">
      <t>タイショウシュッカキカン</t>
    </rPh>
    <phoneticPr fontId="1"/>
  </si>
  <si>
    <t>注１　欄が不足する場合は、適宜欄を追加してください。</t>
    <rPh sb="0" eb="1">
      <t>チュウ</t>
    </rPh>
    <rPh sb="3" eb="4">
      <t>ラン</t>
    </rPh>
    <rPh sb="5" eb="7">
      <t>フソク</t>
    </rPh>
    <rPh sb="9" eb="11">
      <t>バアイ</t>
    </rPh>
    <rPh sb="13" eb="16">
      <t>テキギラン</t>
    </rPh>
    <rPh sb="17" eb="19">
      <t>ツイカ</t>
    </rPh>
    <phoneticPr fontId="1"/>
  </si>
  <si>
    <t>　　になるよう、該当する申込区分の対象品目、対象出荷期間、積立金額及び積立金額累</t>
    <rPh sb="8" eb="10">
      <t>ガイトウ</t>
    </rPh>
    <rPh sb="12" eb="16">
      <t>モウシコミクブン</t>
    </rPh>
    <rPh sb="17" eb="21">
      <t>タイショウヒンモク</t>
    </rPh>
    <rPh sb="22" eb="28">
      <t>タイショウシュッカキカン</t>
    </rPh>
    <rPh sb="29" eb="33">
      <t>ツミタテキンガク</t>
    </rPh>
    <rPh sb="33" eb="34">
      <t>オヨ</t>
    </rPh>
    <rPh sb="35" eb="39">
      <t>ツミタテキンガク</t>
    </rPh>
    <rPh sb="39" eb="40">
      <t>ルイ</t>
    </rPh>
    <phoneticPr fontId="1"/>
  </si>
  <si>
    <t>　　計を記入してください。</t>
    <rPh sb="2" eb="3">
      <t>ケイ</t>
    </rPh>
    <rPh sb="4" eb="6">
      <t>キニュウ</t>
    </rPh>
    <phoneticPr fontId="1"/>
  </si>
  <si>
    <t>（２）数量確保タイプ</t>
    <rPh sb="3" eb="7">
      <t>スウリョウカクホ</t>
    </rPh>
    <phoneticPr fontId="1"/>
  </si>
  <si>
    <t>注２　積立金額累計が1500万円以内になるよう、該当する申込区分の対象品目、対象出</t>
    <rPh sb="0" eb="1">
      <t>チュウ</t>
    </rPh>
    <rPh sb="3" eb="9">
      <t>ツミタテキンガクルイケイ</t>
    </rPh>
    <rPh sb="14" eb="16">
      <t>マンエン</t>
    </rPh>
    <rPh sb="16" eb="18">
      <t>イナイ</t>
    </rPh>
    <rPh sb="24" eb="26">
      <t>ガイトウ</t>
    </rPh>
    <rPh sb="28" eb="32">
      <t>モウシコミクブン</t>
    </rPh>
    <rPh sb="33" eb="37">
      <t>タイショウヒンモク</t>
    </rPh>
    <rPh sb="38" eb="40">
      <t>タイショウ</t>
    </rPh>
    <rPh sb="40" eb="41">
      <t>デ</t>
    </rPh>
    <phoneticPr fontId="1"/>
  </si>
  <si>
    <t>　　荷期間、積立金額及び積立金額累計を記入してください。</t>
    <rPh sb="2" eb="3">
      <t>ニ</t>
    </rPh>
    <rPh sb="3" eb="5">
      <t>キカン</t>
    </rPh>
    <rPh sb="6" eb="10">
      <t>ツミタテキンガク</t>
    </rPh>
    <rPh sb="10" eb="11">
      <t>オヨ</t>
    </rPh>
    <rPh sb="12" eb="16">
      <t>ツミタテキンガク</t>
    </rPh>
    <rPh sb="16" eb="18">
      <t>ルイケイ</t>
    </rPh>
    <rPh sb="19" eb="21">
      <t>キニュウ</t>
    </rPh>
    <phoneticPr fontId="1"/>
  </si>
  <si>
    <t>４　公募の応募に関しての確認事項等</t>
    <rPh sb="2" eb="4">
      <t>コウボ</t>
    </rPh>
    <rPh sb="5" eb="7">
      <t>オウボ</t>
    </rPh>
    <rPh sb="8" eb="9">
      <t>カン</t>
    </rPh>
    <rPh sb="12" eb="17">
      <t>カクニンジコウトウ</t>
    </rPh>
    <phoneticPr fontId="1"/>
  </si>
  <si>
    <t>③ モデル事業に関する報告、調査等について、独立行政法人農畜産業振興機構から求められた場合には、</t>
    <phoneticPr fontId="1"/>
  </si>
  <si>
    <t>② 本応募書、事業計画書等の申請書類に誤りのないこと。　　　　　　　　　　</t>
    <phoneticPr fontId="1"/>
  </si>
  <si>
    <t>注１  欄が不足する場合は、適宜欄を追加してください。</t>
    <rPh sb="0" eb="1">
      <t>チュウ</t>
    </rPh>
    <rPh sb="4" eb="5">
      <t>ラン</t>
    </rPh>
    <rPh sb="6" eb="8">
      <t>フソク</t>
    </rPh>
    <rPh sb="10" eb="12">
      <t>バアイ</t>
    </rPh>
    <rPh sb="14" eb="17">
      <t>テキギラン</t>
    </rPh>
    <rPh sb="18" eb="20">
      <t>ツイカ</t>
    </rPh>
    <phoneticPr fontId="1"/>
  </si>
  <si>
    <t xml:space="preserve">   それに応じること。</t>
    <phoneticPr fontId="1"/>
  </si>
  <si>
    <t>④ モデル事業に係る取引の出荷数量及び販売代金を明らかにした帳簿及び関係書類を、事業の完了した年</t>
    <phoneticPr fontId="1"/>
  </si>
  <si>
    <t>⑤ 以下の場合には、交付金を返還すること。</t>
    <phoneticPr fontId="1"/>
  </si>
  <si>
    <t>⑥ 別添資料の個人情報の取扱いに記載された内容</t>
    <phoneticPr fontId="1"/>
  </si>
  <si>
    <t>⑦ 応募者又はその役員等（役員又は団体である場合は代表者、理事等、その他経営に実質的に関与してい</t>
    <phoneticPr fontId="1"/>
  </si>
  <si>
    <t xml:space="preserve">   度の翌年度の４月１日から起算して５年間保管し、独立行政法人農畜産業振興機構から閲覧、提出の求</t>
    <phoneticPr fontId="1"/>
  </si>
  <si>
    <t xml:space="preserve">   めがあった場合には、それに応じること。</t>
    <phoneticPr fontId="1"/>
  </si>
  <si>
    <t xml:space="preserve">  （１）公募応募書類、事業実施計画書、交付申請書、実績報告書及びその他の提出書類において、虚偽</t>
    <phoneticPr fontId="1"/>
  </si>
  <si>
    <t xml:space="preserve">   の内容を申請したことが判明した場合</t>
    <phoneticPr fontId="1"/>
  </si>
  <si>
    <t xml:space="preserve">  （２）モデル事業に関する調査、報告等に応じない場合</t>
    <phoneticPr fontId="1"/>
  </si>
  <si>
    <t xml:space="preserve">  （３）必要書類が保管されておらず、要件を満たすことが確認できない場合や提出を拒む場合</t>
    <phoneticPr fontId="1"/>
  </si>
  <si>
    <t xml:space="preserve">   る者をいう。）が、暴力団員（暴力団員による不当な行為の防止等に関する法律（平成３年法律第77号</t>
    <phoneticPr fontId="1"/>
  </si>
  <si>
    <t xml:space="preserve">   ）第２条第６号に規定する暴力団員をいう。）でないこと。また、暴力団員であることが判明した場合</t>
    <phoneticPr fontId="1"/>
  </si>
  <si>
    <t xml:space="preserve">   には、既に交付された交付金を返還すること。</t>
    <phoneticPr fontId="1"/>
  </si>
  <si>
    <t>⑧ 構成員が園芸施設を設置した上で対象品目を生産する場合には、当該構成員に対し、農業保険法（昭</t>
    <phoneticPr fontId="1"/>
  </si>
  <si>
    <t xml:space="preserve">   和22年法律第185号）に基づく施設園芸共済又は民間の建物共済や損害補償保険等（天災等に対する補</t>
    <phoneticPr fontId="1"/>
  </si>
  <si>
    <t xml:space="preserve">   償を必須とする。）への積極的な加入を促すよう努めること。</t>
    <rPh sb="3" eb="4">
      <t>ツグナ</t>
    </rPh>
    <phoneticPr fontId="1"/>
  </si>
  <si>
    <t>上記について確認し、同意しました。</t>
    <rPh sb="0" eb="2">
      <t>ジョウキ</t>
    </rPh>
    <rPh sb="6" eb="8">
      <t>カクニン</t>
    </rPh>
    <rPh sb="10" eb="12">
      <t>ドウイ</t>
    </rPh>
    <phoneticPr fontId="1"/>
  </si>
  <si>
    <t>代表者役職名</t>
    <rPh sb="0" eb="6">
      <t>ダイヒョウシャヤクショクメイ</t>
    </rPh>
    <phoneticPr fontId="1"/>
  </si>
  <si>
    <t>法人・団体名　　</t>
    <phoneticPr fontId="1"/>
  </si>
  <si>
    <t>応募者氏名　 又は　</t>
    <rPh sb="0" eb="5">
      <t>オウボシャシメイ</t>
    </rPh>
    <rPh sb="7" eb="8">
      <t>マタ</t>
    </rPh>
    <phoneticPr fontId="1"/>
  </si>
  <si>
    <t>別添資料</t>
    <rPh sb="0" eb="4">
      <t>ベッテンシリョウ</t>
    </rPh>
    <phoneticPr fontId="1"/>
  </si>
  <si>
    <t>個人情報の取扱い</t>
    <rPh sb="0" eb="4">
      <t>コジンジョウホウ</t>
    </rPh>
    <rPh sb="5" eb="7">
      <t>トリアツカ</t>
    </rPh>
    <phoneticPr fontId="1"/>
  </si>
  <si>
    <t>約野菜収入確保モデル事業応募書の４の公募の応募に関しての確認事項等に記名くださ</t>
    <phoneticPr fontId="1"/>
  </si>
  <si>
    <t>い。</t>
    <phoneticPr fontId="1"/>
  </si>
  <si>
    <t>　以下の「個人情報の取扱いについて」をお読みいただき、同意される場合は様式１の契</t>
    <phoneticPr fontId="1"/>
  </si>
  <si>
    <t>契約野菜収入確保モデル事業の実施に係る個人情報の取扱いについて</t>
    <phoneticPr fontId="1"/>
  </si>
  <si>
    <t>の応募者から提出された応募書、その他事業実施に際して提出された文書に記載された</t>
    <phoneticPr fontId="1"/>
  </si>
  <si>
    <t>個人情報について関係法令に基づき適正に管理し、本事業の実施及び経営安定に関する</t>
    <phoneticPr fontId="1"/>
  </si>
  <si>
    <t>業務のために利用します。</t>
    <phoneticPr fontId="1"/>
  </si>
  <si>
    <t>な実施のため、本事業の応募書、その他事業実施に際して提出された文書に記載された</t>
    <phoneticPr fontId="1"/>
  </si>
  <si>
    <t>内容を参加者の関係する次の関係機関（注）に必要最小限度において提供又は確認する</t>
    <phoneticPr fontId="1"/>
  </si>
  <si>
    <t>場合があります。</t>
    <phoneticPr fontId="1"/>
  </si>
  <si>
    <t>注　関係機関</t>
    <phoneticPr fontId="1"/>
  </si>
  <si>
    <t>　独立行政法人農畜産業振興機構は、契約野菜収入確保モデル事業の実施のため、公募</t>
    <phoneticPr fontId="1"/>
  </si>
  <si>
    <t>　また、独立行政法人農畜産業振興機構は、関係法令に基づく提供のほか本事業の適正</t>
    <phoneticPr fontId="1"/>
  </si>
  <si>
    <t>　　①農林水産省</t>
    <phoneticPr fontId="1"/>
  </si>
  <si>
    <t>　　②都道府県</t>
    <phoneticPr fontId="1"/>
  </si>
  <si>
    <t>　　③都道府県野菜価格安定法人</t>
    <phoneticPr fontId="1"/>
  </si>
  <si>
    <t>　　④申請等事務委託先（委託を行っている場合）</t>
    <phoneticPr fontId="1"/>
  </si>
  <si>
    <t>　　⑤農業経営収入保険事業を行うことができる全国を区域とする農業共済組合連合会</t>
    <phoneticPr fontId="1"/>
  </si>
  <si>
    <t>　　　及び当該事業の業務委託先</t>
    <phoneticPr fontId="1"/>
  </si>
  <si>
    <t>別紙２</t>
    <rPh sb="0" eb="2">
      <t>ベッシ</t>
    </rPh>
    <phoneticPr fontId="1"/>
  </si>
  <si>
    <t>申請書類チェックシート</t>
    <rPh sb="0" eb="4">
      <t>シンセイショルイ</t>
    </rPh>
    <phoneticPr fontId="1"/>
  </si>
  <si>
    <t>応募者名</t>
    <rPh sb="0" eb="4">
      <t>オウボシャメイ</t>
    </rPh>
    <phoneticPr fontId="1"/>
  </si>
  <si>
    <t>申請書類の内容チェック</t>
    <rPh sb="0" eb="4">
      <t>シンセイショルイ</t>
    </rPh>
    <rPh sb="5" eb="7">
      <t>ナイヨウ</t>
    </rPh>
    <phoneticPr fontId="1"/>
  </si>
  <si>
    <t>応募者
ﾁｪｯｸ欄</t>
    <rPh sb="0" eb="3">
      <t>オウボシャ</t>
    </rPh>
    <rPh sb="8" eb="9">
      <t>ラン</t>
    </rPh>
    <phoneticPr fontId="1"/>
  </si>
  <si>
    <t>様　式</t>
    <rPh sb="0" eb="1">
      <t>サマ</t>
    </rPh>
    <rPh sb="2" eb="3">
      <t>シキ</t>
    </rPh>
    <phoneticPr fontId="1"/>
  </si>
  <si>
    <t>提　出
部　数</t>
    <rPh sb="0" eb="1">
      <t>テイ</t>
    </rPh>
    <rPh sb="2" eb="3">
      <t>イズル</t>
    </rPh>
    <rPh sb="4" eb="5">
      <t>ブ</t>
    </rPh>
    <rPh sb="6" eb="7">
      <t>カズ</t>
    </rPh>
    <phoneticPr fontId="1"/>
  </si>
  <si>
    <t>機構
ﾁｪｯｸ欄
（※）</t>
    <rPh sb="0" eb="2">
      <t>キコウ</t>
    </rPh>
    <rPh sb="7" eb="8">
      <t>ラン</t>
    </rPh>
    <phoneticPr fontId="1"/>
  </si>
  <si>
    <t>備　考</t>
    <rPh sb="0" eb="1">
      <t>ビ</t>
    </rPh>
    <rPh sb="2" eb="3">
      <t>コウ</t>
    </rPh>
    <phoneticPr fontId="1"/>
  </si>
  <si>
    <t>申請書類チェックシート（本紙）</t>
    <rPh sb="0" eb="4">
      <t>シンセイショルイ</t>
    </rPh>
    <rPh sb="12" eb="14">
      <t>ホンシ</t>
    </rPh>
    <phoneticPr fontId="1"/>
  </si>
  <si>
    <t>１部</t>
    <rPh sb="1" eb="2">
      <t>ブ</t>
    </rPh>
    <phoneticPr fontId="1"/>
  </si>
  <si>
    <t>様式１</t>
    <phoneticPr fontId="1"/>
  </si>
  <si>
    <t>契約野菜収入確保モデル事業応募書</t>
    <phoneticPr fontId="1"/>
  </si>
  <si>
    <t>（注５）</t>
    <phoneticPr fontId="1"/>
  </si>
  <si>
    <t>有　無</t>
    <phoneticPr fontId="1"/>
  </si>
  <si>
    <t>様式２</t>
    <phoneticPr fontId="1"/>
  </si>
  <si>
    <t>事業計画書（出荷調整タイプ）</t>
    <phoneticPr fontId="1"/>
  </si>
  <si>
    <t>（注６）</t>
    <phoneticPr fontId="1"/>
  </si>
  <si>
    <t>様式３</t>
    <phoneticPr fontId="1"/>
  </si>
  <si>
    <t>様式４</t>
  </si>
  <si>
    <t>事業計画書（数量確保タイプ）</t>
    <phoneticPr fontId="1"/>
  </si>
  <si>
    <t>登記簿謄本</t>
    <phoneticPr fontId="1"/>
  </si>
  <si>
    <t>（注５）
（注７）</t>
    <phoneticPr fontId="1"/>
  </si>
  <si>
    <t>（注５）
（注８）</t>
    <phoneticPr fontId="1"/>
  </si>
  <si>
    <t>応募者の概要が分かる資料（パンフレット等）</t>
    <phoneticPr fontId="1"/>
  </si>
  <si>
    <t>定款、規約又は業務方法書等の写し</t>
    <phoneticPr fontId="1"/>
  </si>
  <si>
    <t>直近の財務内容が分かる資料</t>
    <phoneticPr fontId="1"/>
  </si>
  <si>
    <t>注１　申請書類について漏れがないかチェックの上、本紙も提出してください。</t>
    <phoneticPr fontId="1"/>
  </si>
  <si>
    <t>注２　本紙は、１応募者ごとに１枚作成してください。</t>
    <phoneticPr fontId="1"/>
  </si>
  <si>
    <t>注３　機構チェック欄（※）には記入しないでください。</t>
    <phoneticPr fontId="1"/>
  </si>
  <si>
    <t>注４　申込区分数分の部数を記載してください。</t>
    <phoneticPr fontId="1"/>
  </si>
  <si>
    <t>注５　応募者ごとに必要となります。</t>
    <phoneticPr fontId="1"/>
  </si>
  <si>
    <t>注６　申込区分ごとに必要となります。</t>
    <phoneticPr fontId="1"/>
  </si>
  <si>
    <t>注７　応募者が公募要領４の（１）のうち個人の場合は添付不要とします。</t>
    <phoneticPr fontId="1"/>
  </si>
  <si>
    <t>注８　応募者が公募要領４の（１）の場合は添付不要とします。</t>
    <phoneticPr fontId="1"/>
  </si>
  <si>
    <t>　部
（注４）</t>
    <phoneticPr fontId="1"/>
  </si>
  <si>
    <t>申　　請　　書　　類</t>
    <rPh sb="0" eb="1">
      <t>サル</t>
    </rPh>
    <rPh sb="3" eb="4">
      <t>ショウ</t>
    </rPh>
    <rPh sb="6" eb="7">
      <t>ショ</t>
    </rPh>
    <rPh sb="9" eb="10">
      <t>タグイ</t>
    </rPh>
    <phoneticPr fontId="1"/>
  </si>
  <si>
    <t>様式２</t>
    <phoneticPr fontId="1"/>
  </si>
  <si>
    <t>ての下記２の事務手続き等について受託します。</t>
    <rPh sb="2" eb="4">
      <t>カキ</t>
    </rPh>
    <rPh sb="6" eb="10">
      <t>ジムテツヅ</t>
    </rPh>
    <rPh sb="11" eb="12">
      <t>トウ</t>
    </rPh>
    <rPh sb="16" eb="18">
      <t>ジュタク</t>
    </rPh>
    <phoneticPr fontId="1"/>
  </si>
  <si>
    <t>１　受託者</t>
    <rPh sb="2" eb="5">
      <t>ジュタクシャ</t>
    </rPh>
    <phoneticPr fontId="1"/>
  </si>
  <si>
    <t>受託者の氏名
又は
法人・団体名</t>
    <rPh sb="0" eb="3">
      <t>ジュタクシャ</t>
    </rPh>
    <rPh sb="4" eb="6">
      <t>シメイ</t>
    </rPh>
    <rPh sb="7" eb="8">
      <t>マタ</t>
    </rPh>
    <rPh sb="10" eb="12">
      <t>ホウジン</t>
    </rPh>
    <rPh sb="13" eb="16">
      <t>ダンタイメイ</t>
    </rPh>
    <phoneticPr fontId="1"/>
  </si>
  <si>
    <r>
      <t xml:space="preserve">代表者役職名
代表者氏名
</t>
    </r>
    <r>
      <rPr>
        <sz val="10"/>
        <color theme="1"/>
        <rFont val="ＭＳ 明朝"/>
        <family val="1"/>
        <charset val="128"/>
      </rPr>
      <t>（法人・団体のみ記入）</t>
    </r>
    <rPh sb="0" eb="3">
      <t>ダイヒョウシャ</t>
    </rPh>
    <rPh sb="3" eb="6">
      <t>ヤクショクメイ</t>
    </rPh>
    <rPh sb="7" eb="12">
      <t>ダイヒョウシャシメイ</t>
    </rPh>
    <rPh sb="14" eb="16">
      <t>ホウジン</t>
    </rPh>
    <rPh sb="17" eb="19">
      <t>ダンタイ</t>
    </rPh>
    <rPh sb="21" eb="23">
      <t>キニュウ</t>
    </rPh>
    <phoneticPr fontId="1"/>
  </si>
  <si>
    <r>
      <t xml:space="preserve">担当部署
担当者氏名
</t>
    </r>
    <r>
      <rPr>
        <sz val="10"/>
        <color theme="1"/>
        <rFont val="ＭＳ 明朝"/>
        <family val="1"/>
        <charset val="128"/>
      </rPr>
      <t>（法人・団体のみ記入）</t>
    </r>
    <rPh sb="0" eb="4">
      <t>タントウブショ</t>
    </rPh>
    <rPh sb="5" eb="8">
      <t>タントウシャ</t>
    </rPh>
    <rPh sb="8" eb="10">
      <t>シメイ</t>
    </rPh>
    <phoneticPr fontId="1"/>
  </si>
  <si>
    <t>２　受託する事務の内容</t>
    <rPh sb="2" eb="4">
      <t>ジュタク</t>
    </rPh>
    <rPh sb="6" eb="8">
      <t>ジム</t>
    </rPh>
    <rPh sb="9" eb="11">
      <t>ナイヨウ</t>
    </rPh>
    <phoneticPr fontId="1"/>
  </si>
  <si>
    <t>事務受託する内容</t>
    <rPh sb="0" eb="4">
      <t>ジムジュタク</t>
    </rPh>
    <rPh sb="6" eb="8">
      <t>ナイヨウ</t>
    </rPh>
    <phoneticPr fontId="1"/>
  </si>
  <si>
    <t>チェック欄</t>
    <rPh sb="4" eb="5">
      <t>ラン</t>
    </rPh>
    <phoneticPr fontId="1"/>
  </si>
  <si>
    <t>４　本事業に係る機構からの調査、報告依頼の対応</t>
    <rPh sb="2" eb="3">
      <t>ホン</t>
    </rPh>
    <rPh sb="3" eb="5">
      <t>ジギョウ</t>
    </rPh>
    <rPh sb="6" eb="7">
      <t>カカ</t>
    </rPh>
    <rPh sb="8" eb="10">
      <t>キコウ</t>
    </rPh>
    <rPh sb="13" eb="15">
      <t>チョウサ</t>
    </rPh>
    <rPh sb="16" eb="18">
      <t>ホウコク</t>
    </rPh>
    <rPh sb="18" eb="20">
      <t>イライ</t>
    </rPh>
    <rPh sb="21" eb="23">
      <t>タイオウ</t>
    </rPh>
    <phoneticPr fontId="1"/>
  </si>
  <si>
    <t>５　本事業に係る帳簿及び関係書類の整備保管</t>
    <rPh sb="2" eb="3">
      <t>ホン</t>
    </rPh>
    <rPh sb="3" eb="5">
      <t>ジギョウ</t>
    </rPh>
    <rPh sb="6" eb="7">
      <t>カカ</t>
    </rPh>
    <rPh sb="8" eb="10">
      <t>チョウボ</t>
    </rPh>
    <rPh sb="10" eb="11">
      <t>オヨ</t>
    </rPh>
    <rPh sb="12" eb="14">
      <t>カンケイ</t>
    </rPh>
    <rPh sb="14" eb="16">
      <t>ショルイ</t>
    </rPh>
    <rPh sb="17" eb="19">
      <t>セイビ</t>
    </rPh>
    <rPh sb="19" eb="21">
      <t>ホカン</t>
    </rPh>
    <phoneticPr fontId="1"/>
  </si>
  <si>
    <t>６　本事業に係る会計検査院の実施する会計実地検査の立会</t>
    <rPh sb="2" eb="3">
      <t>ホン</t>
    </rPh>
    <rPh sb="3" eb="5">
      <t>ジギョウ</t>
    </rPh>
    <rPh sb="6" eb="7">
      <t>カカ</t>
    </rPh>
    <rPh sb="8" eb="10">
      <t>カイケイ</t>
    </rPh>
    <rPh sb="10" eb="13">
      <t>ケンサイン</t>
    </rPh>
    <rPh sb="14" eb="16">
      <t>ジッシ</t>
    </rPh>
    <rPh sb="18" eb="20">
      <t>カイケイ</t>
    </rPh>
    <rPh sb="20" eb="22">
      <t>ジッチ</t>
    </rPh>
    <rPh sb="22" eb="24">
      <t>ケンサ</t>
    </rPh>
    <rPh sb="25" eb="27">
      <t>タチアイ</t>
    </rPh>
    <phoneticPr fontId="1"/>
  </si>
  <si>
    <t>１　本事業の応募書等の作成支援及び独立行政法人農畜産業振興機構(以
　下「機構」)への送付</t>
    <rPh sb="2" eb="3">
      <t>ホン</t>
    </rPh>
    <rPh sb="3" eb="5">
      <t>ジギョウ</t>
    </rPh>
    <rPh sb="6" eb="8">
      <t>オウボ</t>
    </rPh>
    <rPh sb="8" eb="9">
      <t>ショ</t>
    </rPh>
    <rPh sb="9" eb="10">
      <t>ナド</t>
    </rPh>
    <rPh sb="11" eb="13">
      <t>サクセイ</t>
    </rPh>
    <rPh sb="13" eb="15">
      <t>シエン</t>
    </rPh>
    <rPh sb="15" eb="16">
      <t>オヨ</t>
    </rPh>
    <rPh sb="17" eb="19">
      <t>ドクリツ</t>
    </rPh>
    <rPh sb="19" eb="21">
      <t>ギョウセイ</t>
    </rPh>
    <rPh sb="21" eb="23">
      <t>ホウジン</t>
    </rPh>
    <rPh sb="23" eb="25">
      <t>ノウチク</t>
    </rPh>
    <rPh sb="25" eb="27">
      <t>サンギョウ</t>
    </rPh>
    <rPh sb="27" eb="29">
      <t>シンコウ</t>
    </rPh>
    <rPh sb="29" eb="31">
      <t>キコウ</t>
    </rPh>
    <rPh sb="32" eb="33">
      <t>イ</t>
    </rPh>
    <rPh sb="35" eb="36">
      <t>シタ</t>
    </rPh>
    <rPh sb="37" eb="39">
      <t>キコウ</t>
    </rPh>
    <rPh sb="43" eb="45">
      <t>ソウフ</t>
    </rPh>
    <phoneticPr fontId="1"/>
  </si>
  <si>
    <t>２　本事業の交付金の交付手続き等に係る申請書類の作成支援及び機構へ
　の送付</t>
    <rPh sb="2" eb="3">
      <t>ホン</t>
    </rPh>
    <rPh sb="3" eb="5">
      <t>ジギョウ</t>
    </rPh>
    <rPh sb="6" eb="9">
      <t>コウフキン</t>
    </rPh>
    <rPh sb="10" eb="12">
      <t>コウフ</t>
    </rPh>
    <rPh sb="12" eb="14">
      <t>テツヅ</t>
    </rPh>
    <rPh sb="15" eb="16">
      <t>トウ</t>
    </rPh>
    <rPh sb="17" eb="18">
      <t>カカ</t>
    </rPh>
    <rPh sb="19" eb="21">
      <t>シンセイ</t>
    </rPh>
    <rPh sb="21" eb="23">
      <t>ショルイ</t>
    </rPh>
    <rPh sb="24" eb="26">
      <t>サクセイ</t>
    </rPh>
    <rPh sb="26" eb="28">
      <t>シエン</t>
    </rPh>
    <rPh sb="28" eb="29">
      <t>オヨ</t>
    </rPh>
    <rPh sb="30" eb="32">
      <t>キコウ</t>
    </rPh>
    <rPh sb="36" eb="38">
      <t>ソウフ</t>
    </rPh>
    <phoneticPr fontId="1"/>
  </si>
  <si>
    <t>３　本事業の提出書類の内容等に関する機構からの照会、問い合わせの対
　応</t>
    <rPh sb="2" eb="3">
      <t>ホン</t>
    </rPh>
    <rPh sb="3" eb="5">
      <t>ジギョウ</t>
    </rPh>
    <rPh sb="6" eb="8">
      <t>テイシュツ</t>
    </rPh>
    <rPh sb="8" eb="10">
      <t>ショルイ</t>
    </rPh>
    <rPh sb="11" eb="13">
      <t>ナイヨウ</t>
    </rPh>
    <rPh sb="13" eb="14">
      <t>トウ</t>
    </rPh>
    <rPh sb="15" eb="16">
      <t>カン</t>
    </rPh>
    <rPh sb="18" eb="20">
      <t>キコウ</t>
    </rPh>
    <rPh sb="23" eb="25">
      <t>ショウカイ</t>
    </rPh>
    <rPh sb="26" eb="27">
      <t>ト</t>
    </rPh>
    <rPh sb="28" eb="29">
      <t>ア</t>
    </rPh>
    <rPh sb="32" eb="33">
      <t>タイ</t>
    </rPh>
    <rPh sb="35" eb="36">
      <t>オウ</t>
    </rPh>
    <phoneticPr fontId="1"/>
  </si>
  <si>
    <t>応募者名：</t>
    <rPh sb="0" eb="4">
      <t>オウボシャメイ</t>
    </rPh>
    <phoneticPr fontId="1"/>
  </si>
  <si>
    <t>様式３</t>
    <rPh sb="0" eb="2">
      <t>ヨウシキ</t>
    </rPh>
    <phoneticPr fontId="1"/>
  </si>
  <si>
    <t>事業計画書（出荷調整タイプ）</t>
    <rPh sb="0" eb="5">
      <t>ジギョウケイカクショ</t>
    </rPh>
    <rPh sb="6" eb="10">
      <t>シュッカチョウセイ</t>
    </rPh>
    <phoneticPr fontId="1"/>
  </si>
  <si>
    <t>不足を避けるため、契約数量以上の作付けを行い、価格低落時に出荷調整（産地廃棄等）を</t>
    <phoneticPr fontId="1"/>
  </si>
  <si>
    <t>行った場合に、当該者の経営に及ぼす影響を緩和するために、積立金により収入の減少を補</t>
    <phoneticPr fontId="1"/>
  </si>
  <si>
    <t>填する。</t>
    <phoneticPr fontId="1"/>
  </si>
  <si>
    <t>　下記の対象契約の締結後に、申込区分に係る対象野菜について、作柄不良等による供給量</t>
    <phoneticPr fontId="1"/>
  </si>
  <si>
    <t>１　応募する内容</t>
    <rPh sb="2" eb="4">
      <t>オウボ</t>
    </rPh>
    <rPh sb="6" eb="8">
      <t>ナイヨウ</t>
    </rPh>
    <phoneticPr fontId="1"/>
  </si>
  <si>
    <t>申込区分（注１）</t>
    <rPh sb="0" eb="4">
      <t>モウシコミクブン</t>
    </rPh>
    <rPh sb="5" eb="6">
      <t>チュウ</t>
    </rPh>
    <phoneticPr fontId="1"/>
  </si>
  <si>
    <t>申込希望数量
(kg）
（注２）</t>
    <rPh sb="0" eb="2">
      <t>モウシコ</t>
    </rPh>
    <rPh sb="2" eb="6">
      <t>キボウスウリョウ</t>
    </rPh>
    <rPh sb="13" eb="14">
      <t>チュウ</t>
    </rPh>
    <phoneticPr fontId="1"/>
  </si>
  <si>
    <t>積立金額（円）
（注３）</t>
    <rPh sb="0" eb="4">
      <t>ツミタテキンガク</t>
    </rPh>
    <rPh sb="5" eb="6">
      <t>エン</t>
    </rPh>
    <rPh sb="9" eb="10">
      <t>チュウ</t>
    </rPh>
    <phoneticPr fontId="1"/>
  </si>
  <si>
    <t>対象品目</t>
    <rPh sb="0" eb="4">
      <t>タイショウヒンモク</t>
    </rPh>
    <phoneticPr fontId="1"/>
  </si>
  <si>
    <t>対象出荷期間</t>
    <rPh sb="0" eb="6">
      <t>タイショウシュッカキカン</t>
    </rPh>
    <phoneticPr fontId="1"/>
  </si>
  <si>
    <t>４月１日～５月20日</t>
    <rPh sb="1" eb="2">
      <t>ガツ</t>
    </rPh>
    <rPh sb="3" eb="4">
      <t>ニチ</t>
    </rPh>
    <rPh sb="6" eb="7">
      <t>ガツ</t>
    </rPh>
    <rPh sb="9" eb="10">
      <t>ニチ</t>
    </rPh>
    <phoneticPr fontId="1"/>
  </si>
  <si>
    <t>４月１日～６月30日</t>
    <rPh sb="1" eb="2">
      <t>ガツ</t>
    </rPh>
    <rPh sb="3" eb="4">
      <t>ニチ</t>
    </rPh>
    <rPh sb="6" eb="7">
      <t>ガツ</t>
    </rPh>
    <rPh sb="9" eb="10">
      <t>ニチ</t>
    </rPh>
    <phoneticPr fontId="1"/>
  </si>
  <si>
    <t>４月１日～４月30日</t>
    <rPh sb="1" eb="2">
      <t>ガツ</t>
    </rPh>
    <rPh sb="3" eb="4">
      <t>ニチ</t>
    </rPh>
    <rPh sb="6" eb="7">
      <t>ガツ</t>
    </rPh>
    <rPh sb="9" eb="10">
      <t>ニチ</t>
    </rPh>
    <phoneticPr fontId="1"/>
  </si>
  <si>
    <t>４月１日～５月31日</t>
    <rPh sb="1" eb="2">
      <t>ガツ</t>
    </rPh>
    <rPh sb="3" eb="4">
      <t>ニチ</t>
    </rPh>
    <rPh sb="6" eb="7">
      <t>ガツ</t>
    </rPh>
    <rPh sb="9" eb="10">
      <t>ニチ</t>
    </rPh>
    <phoneticPr fontId="1"/>
  </si>
  <si>
    <t>注１　対象品目及び対象出荷期間は、別表１－１又は別表１－２の申込区分から転記して</t>
    <phoneticPr fontId="1"/>
  </si>
  <si>
    <t>　　ください。</t>
    <phoneticPr fontId="1"/>
  </si>
  <si>
    <t>注２　３の申込希望数量から転記してください。</t>
    <phoneticPr fontId="1"/>
  </si>
  <si>
    <t>注３　３の積立金額から転記してください。</t>
    <phoneticPr fontId="1"/>
  </si>
  <si>
    <t>２　応募する申込区分に係る対象契約の内容一覧</t>
    <phoneticPr fontId="1"/>
  </si>
  <si>
    <t>契約予定数量（kg）
（注１）</t>
    <rPh sb="0" eb="6">
      <t>ケイヤクヨテイスウリョウ</t>
    </rPh>
    <rPh sb="12" eb="13">
      <t>チュウ</t>
    </rPh>
    <phoneticPr fontId="1"/>
  </si>
  <si>
    <t>出荷計画数量
(kg）
（注２）</t>
    <rPh sb="0" eb="6">
      <t>シュッカケイカクスウリョウ</t>
    </rPh>
    <rPh sb="13" eb="14">
      <t>チュウ</t>
    </rPh>
    <phoneticPr fontId="1"/>
  </si>
  <si>
    <t>契約価格
（円/kg）
（注３）</t>
    <rPh sb="0" eb="4">
      <t>ケイヤクカカク</t>
    </rPh>
    <rPh sb="6" eb="7">
      <t>エン</t>
    </rPh>
    <rPh sb="13" eb="14">
      <t>チュウ</t>
    </rPh>
    <phoneticPr fontId="1"/>
  </si>
  <si>
    <t>注１　契約予定数量は、実需者等別の契約期間において、契約を予定している数量を記載し</t>
    <phoneticPr fontId="1"/>
  </si>
  <si>
    <t>注２　出荷計画数量は、契約予定数量のうち、対象出荷期間において出荷を計画している数</t>
    <phoneticPr fontId="1"/>
  </si>
  <si>
    <t>注３　契約価格は、消費税に相当する額を控除した額としたうえで、小数点第３位を四捨五</t>
    <phoneticPr fontId="1"/>
  </si>
  <si>
    <t>注４　１つの実需者等について、任意の期間ごと又は規格ごとに契約価格が異なる場合は、</t>
    <phoneticPr fontId="1"/>
  </si>
  <si>
    <t>注５　欄が不足する場合は、適宜欄を追加してください。</t>
    <phoneticPr fontId="1"/>
  </si>
  <si>
    <t>　　てください。</t>
    <phoneticPr fontId="1"/>
  </si>
  <si>
    <t>　　 量を記載してください。</t>
    <phoneticPr fontId="1"/>
  </si>
  <si>
    <t xml:space="preserve">    入してください。</t>
    <phoneticPr fontId="1"/>
  </si>
  <si>
    <t xml:space="preserve">    当該期間別に１行ずつ記載してください。</t>
    <phoneticPr fontId="1"/>
  </si>
  <si>
    <t>⇓下へ続く</t>
    <rPh sb="1" eb="2">
      <t>シタ</t>
    </rPh>
    <rPh sb="3" eb="4">
      <t>ツヅ</t>
    </rPh>
    <phoneticPr fontId="1"/>
  </si>
  <si>
    <t>３　応募する申込区分に係る積立金額（予定）</t>
    <rPh sb="2" eb="4">
      <t>オウボ</t>
    </rPh>
    <rPh sb="6" eb="10">
      <t>モウシコミクブン</t>
    </rPh>
    <rPh sb="11" eb="12">
      <t>カカ</t>
    </rPh>
    <rPh sb="13" eb="17">
      <t>ツミタテキンガク</t>
    </rPh>
    <rPh sb="18" eb="20">
      <t>ヨテイ</t>
    </rPh>
    <phoneticPr fontId="1"/>
  </si>
  <si>
    <t>円/kg</t>
    <rPh sb="0" eb="1">
      <t>エン</t>
    </rPh>
    <phoneticPr fontId="1"/>
  </si>
  <si>
    <t>kg</t>
    <phoneticPr fontId="1"/>
  </si>
  <si>
    <t>平均価額（注１）　Ａ</t>
    <phoneticPr fontId="1"/>
  </si>
  <si>
    <t>契約価額（注２）　Ｂ</t>
    <phoneticPr fontId="1"/>
  </si>
  <si>
    <t>申込希望数量　Ｄ（注４）</t>
    <phoneticPr fontId="1"/>
  </si>
  <si>
    <t>積立金額　Ｅ（Ｃ×Ｄ÷２）（注５）</t>
    <phoneticPr fontId="1"/>
  </si>
  <si>
    <t>注１　Ａは、別表１－１又は別表１－２の申込区分ごとの平均価額を記載してください。</t>
    <phoneticPr fontId="1"/>
  </si>
  <si>
    <t>注３　Ｃは、小数点第３位を四捨五入してください。</t>
    <phoneticPr fontId="1"/>
  </si>
  <si>
    <t>注４　５の（４）の申込上限数量以下で、かつ積立金額が補助限度額の範囲内となるように</t>
    <phoneticPr fontId="1"/>
  </si>
  <si>
    <t>注５　積立金の額に千円未満の端数を生ずる場合は、千円未満を切り下げてください。</t>
    <phoneticPr fontId="1"/>
  </si>
  <si>
    <t>注６　積立金を上記のとおり積み立てることができる場合は、ボックスに☑印を記入してください。</t>
    <phoneticPr fontId="1"/>
  </si>
  <si>
    <t>出荷調整申込単価　Ｃ（Ａ×０．７又は
Ｂ×０．７のいずれか小さい価格）（注３）</t>
    <phoneticPr fontId="1"/>
  </si>
  <si>
    <t>　　対象契約に基づく対象品目の供給前までに積立金を積み立てることが
　できる。（注６）</t>
    <phoneticPr fontId="1"/>
  </si>
  <si>
    <t xml:space="preserve">    り加重平均し、kg単位で記載してください。(小数点第３位を四捨五入)</t>
    <phoneticPr fontId="1"/>
  </si>
  <si>
    <t xml:space="preserve">    調整した数量を記載してください。</t>
    <phoneticPr fontId="1"/>
  </si>
  <si>
    <t>注２  日別、契約相手別、規格別等個別単価が複数ある場合のＢは、それぞれ契約数量によ</t>
    <phoneticPr fontId="1"/>
  </si>
  <si>
    <t>４　対象契約に係る実需者等の概要</t>
    <rPh sb="2" eb="6">
      <t>タイショウケイヤク</t>
    </rPh>
    <rPh sb="7" eb="8">
      <t>カカ</t>
    </rPh>
    <rPh sb="9" eb="12">
      <t>ジツジュシャ</t>
    </rPh>
    <rPh sb="12" eb="13">
      <t>トウ</t>
    </rPh>
    <rPh sb="14" eb="16">
      <t>ガイヨウ</t>
    </rPh>
    <phoneticPr fontId="1"/>
  </si>
  <si>
    <t>実需者等名
代表者役職名
代表者氏名</t>
    <rPh sb="0" eb="5">
      <t>ジツジュシャトウメイ</t>
    </rPh>
    <rPh sb="6" eb="11">
      <t>ダイヒョウシャヤクショク</t>
    </rPh>
    <rPh sb="11" eb="12">
      <t>メイ</t>
    </rPh>
    <rPh sb="13" eb="18">
      <t>ダイヒョウシャシメイ</t>
    </rPh>
    <phoneticPr fontId="1"/>
  </si>
  <si>
    <t>本社所在地
（都道府県名市町村名）</t>
    <rPh sb="0" eb="5">
      <t>ホンシャショザイチ</t>
    </rPh>
    <rPh sb="7" eb="16">
      <t>トドウフケンメイシチョウソンメイ</t>
    </rPh>
    <phoneticPr fontId="1"/>
  </si>
  <si>
    <t>業種
（注２）</t>
    <rPh sb="0" eb="2">
      <t>ギョウシュ</t>
    </rPh>
    <rPh sb="4" eb="5">
      <t>チュウ</t>
    </rPh>
    <phoneticPr fontId="1"/>
  </si>
  <si>
    <t>関係性
（注３）</t>
    <rPh sb="0" eb="3">
      <t>カンケイセイ</t>
    </rPh>
    <rPh sb="5" eb="6">
      <t>チュウ</t>
    </rPh>
    <phoneticPr fontId="1"/>
  </si>
  <si>
    <t>注１　２で記載した実需者等を記載してください。</t>
    <phoneticPr fontId="1"/>
  </si>
  <si>
    <t>　　　①　対象品目を原料又は材料として使用することにより食品の製造又は加工を行う</t>
    <phoneticPr fontId="1"/>
  </si>
  <si>
    <t>　　ことを業とする者</t>
    <phoneticPr fontId="1"/>
  </si>
  <si>
    <t>　　　②　対象品目を応募者から買い受けて他の事業者に販売することを業とする者</t>
    <phoneticPr fontId="1"/>
  </si>
  <si>
    <t>④</t>
    <phoneticPr fontId="1"/>
  </si>
  <si>
    <t>⑤</t>
    <phoneticPr fontId="1"/>
  </si>
  <si>
    <t>⑥</t>
    <phoneticPr fontId="1"/>
  </si>
  <si>
    <t>　　　③　対象品目の小売を業とする者</t>
    <phoneticPr fontId="1"/>
  </si>
  <si>
    <t>注４　欄が不足する場合は、適宜欄を追加してください。</t>
    <phoneticPr fontId="1"/>
  </si>
  <si>
    <t>５　申込区分に係る過去の取引実績等</t>
    <phoneticPr fontId="1"/>
  </si>
  <si>
    <t>（１）申込区分の対象契約に係る実需者等との契約取引実績</t>
    <phoneticPr fontId="1"/>
  </si>
  <si>
    <t>　実需者等名：</t>
    <phoneticPr fontId="1"/>
  </si>
  <si>
    <t>実取引数量（㎏）</t>
    <phoneticPr fontId="1"/>
  </si>
  <si>
    <t>実取引金額（円）</t>
    <phoneticPr fontId="1"/>
  </si>
  <si>
    <t>注１　今回応募の申込区分に相当する出荷期間とし、２で記載した実需者等ごとに直近３年</t>
    <phoneticPr fontId="1"/>
  </si>
  <si>
    <t>間の実績を記入してください。</t>
    <phoneticPr fontId="1"/>
  </si>
  <si>
    <t>注２　欄が不足する場合は、適宜欄を追加してください。</t>
    <phoneticPr fontId="1"/>
  </si>
  <si>
    <t>　　　①　議決権の所有割合（子会社及び子会社等を含む。）が50％超</t>
    <phoneticPr fontId="1"/>
  </si>
  <si>
    <t xml:space="preserve">      ②　議決権の所有割合（子会社及び子会社等を含む。）が40％超かつ以下のいずれかに該当</t>
    <phoneticPr fontId="1"/>
  </si>
  <si>
    <t xml:space="preserve">          の議決権行為に同意している者の所有分の合計）が50％超</t>
    <phoneticPr fontId="1"/>
  </si>
  <si>
    <t xml:space="preserve">        ロ　取締役会等の構成員の過半数が自己の役職員等（役職員等であった者を含む。）</t>
    <phoneticPr fontId="1"/>
  </si>
  <si>
    <t xml:space="preserve">        ハ　重要な財務・事業の方針の決定を支配する契約等</t>
    <phoneticPr fontId="1"/>
  </si>
  <si>
    <t xml:space="preserve">        ニ　融資比率（債務保証等を含む。）50％超</t>
    <phoneticPr fontId="1"/>
  </si>
  <si>
    <t xml:space="preserve">        ホ　その他、重要な財務・事業の方針の決定を支配していることが推測される事実があること</t>
    <phoneticPr fontId="1"/>
  </si>
  <si>
    <t xml:space="preserve">      ④　親会社又は親会社等を同じくする子会社又は子会社等同士である。</t>
    <phoneticPr fontId="1"/>
  </si>
  <si>
    <t xml:space="preserve">      ⑤　同一の者が代表者となっている。</t>
    <phoneticPr fontId="1"/>
  </si>
  <si>
    <t xml:space="preserve">      ⑥　①～⑤の関係はない。</t>
    <phoneticPr fontId="1"/>
  </si>
  <si>
    <t>（２）申込区分に係る全契約取引実績</t>
    <phoneticPr fontId="1"/>
  </si>
  <si>
    <t>実需者等との契約取引実績を加えた取引実績を記載してください。</t>
    <phoneticPr fontId="1"/>
  </si>
  <si>
    <t>注　（１）①の実取引数量及び実取引金額に、（１）の①と同一の期間の対象品目のその他</t>
    <phoneticPr fontId="1"/>
  </si>
  <si>
    <t>（３）申込区分に係る全取引実績</t>
    <phoneticPr fontId="1"/>
  </si>
  <si>
    <t>の実績を加えた全取引実績を記載してください。</t>
    <phoneticPr fontId="1"/>
  </si>
  <si>
    <t>（４）交付対象となる申込上限数量</t>
    <phoneticPr fontId="1"/>
  </si>
  <si>
    <t>２の出荷計画数量（㎏）（Ｂ）</t>
    <phoneticPr fontId="1"/>
  </si>
  <si>
    <t>６　ほ場一覧表</t>
    <phoneticPr fontId="1"/>
  </si>
  <si>
    <t>ほ場の所在地（都道府県名市町村名）</t>
    <phoneticPr fontId="1"/>
  </si>
  <si>
    <t>作付面積（アール）</t>
  </si>
  <si>
    <t>作付面積計</t>
    <phoneticPr fontId="1"/>
  </si>
  <si>
    <t>注　作付面積欄には、契約期間中に１つのほ場で対象品目を複数回作付する場合は、その延</t>
    <phoneticPr fontId="1"/>
  </si>
  <si>
    <t>べ面積を記入してください。</t>
    <phoneticPr fontId="1"/>
  </si>
  <si>
    <t>注　（２）の実取引数量及び実取引金額に、（２）と同一の期間の対象品目の市場出荷等</t>
    <phoneticPr fontId="1"/>
  </si>
  <si>
    <t>（１）の①から③までのうち最も大きい
実取引数量（㎏）（Ａ）</t>
    <phoneticPr fontId="1"/>
  </si>
  <si>
    <t>申込上限数量（kg）：（Ａ）と（Ｂ）のいずれか
小さい数量×30％</t>
    <phoneticPr fontId="1"/>
  </si>
  <si>
    <t>７　月（旬）別の契約取引、非契約取引別出荷計画</t>
    <phoneticPr fontId="1"/>
  </si>
  <si>
    <t>対象品目：</t>
    <phoneticPr fontId="1"/>
  </si>
  <si>
    <t>対象出荷期間：</t>
    <phoneticPr fontId="1"/>
  </si>
  <si>
    <t>契約取引計</t>
    <rPh sb="0" eb="5">
      <t>ケイヤクトリヒキケイ</t>
    </rPh>
    <phoneticPr fontId="1"/>
  </si>
  <si>
    <t>非契約取引計</t>
    <rPh sb="0" eb="6">
      <t>ヒケイヤクトリヒキケイ</t>
    </rPh>
    <phoneticPr fontId="1"/>
  </si>
  <si>
    <t>注）「契約取引」の欄には、申込者が行っている業務区分に係るすべての契約取引を記入する。</t>
    <phoneticPr fontId="1"/>
  </si>
  <si>
    <t>　　「非契約取引」の欄には、「契約取引」以外のすべてを記入する(市場への委託出荷を含む｡)</t>
    <phoneticPr fontId="1"/>
  </si>
  <si>
    <t>①</t>
    <phoneticPr fontId="1"/>
  </si>
  <si>
    <t>②</t>
    <phoneticPr fontId="1"/>
  </si>
  <si>
    <t>③</t>
    <phoneticPr fontId="1"/>
  </si>
  <si>
    <t>④</t>
    <phoneticPr fontId="1"/>
  </si>
  <si>
    <t>⑤</t>
    <phoneticPr fontId="1"/>
  </si>
  <si>
    <t>⑥</t>
    <phoneticPr fontId="1"/>
  </si>
  <si>
    <t>←５の（４）の申込上限数量以下、かつ、積立金額が補助限度額の範囲内となるように記入してください。</t>
    <rPh sb="7" eb="13">
      <t>モウシコミジョウゲンスウリョウ</t>
    </rPh>
    <rPh sb="13" eb="15">
      <t>イカ</t>
    </rPh>
    <rPh sb="19" eb="23">
      <t>ツミタテキンガク</t>
    </rPh>
    <rPh sb="24" eb="29">
      <t>ホジョゲンドガク</t>
    </rPh>
    <rPh sb="30" eb="33">
      <t>ハンイナイ</t>
    </rPh>
    <rPh sb="39" eb="41">
      <t>キニュウ</t>
    </rPh>
    <phoneticPr fontId="1"/>
  </si>
  <si>
    <t>②　　　年　月　日　から　　　年　月　日まで</t>
    <phoneticPr fontId="1"/>
  </si>
  <si>
    <t>③　　　年　月　日　から　　　年　月　日まで</t>
    <phoneticPr fontId="1"/>
  </si>
  <si>
    <t>　　年　月　日　から　　年　月　日まで</t>
    <phoneticPr fontId="1"/>
  </si>
  <si>
    <r>
      <t>（１）</t>
    </r>
    <r>
      <rPr>
        <sz val="12"/>
        <rFont val="メイリオ"/>
        <family val="3"/>
        <charset val="128"/>
      </rPr>
      <t>申請書類チェックシート</t>
    </r>
    <rPh sb="3" eb="5">
      <t>シンセイ</t>
    </rPh>
    <rPh sb="5" eb="7">
      <t>ショルイ</t>
    </rPh>
    <phoneticPr fontId="1"/>
  </si>
  <si>
    <t>（５）応募書_様式２ (※事務委託しない場合は作成不要)</t>
    <phoneticPr fontId="1"/>
  </si>
  <si>
    <t>（６）事業計画書（出荷調整タイプ）１～６①</t>
    <rPh sb="3" eb="5">
      <t>ジギョウ</t>
    </rPh>
    <rPh sb="5" eb="8">
      <t>ケイカクショ</t>
    </rPh>
    <rPh sb="9" eb="11">
      <t>シュッカ</t>
    </rPh>
    <rPh sb="11" eb="13">
      <t>チョウセイ</t>
    </rPh>
    <phoneticPr fontId="1"/>
  </si>
  <si>
    <t>（７）事業計画書（出荷調整タイプ）７①</t>
    <rPh sb="3" eb="5">
      <t>ジギョウ</t>
    </rPh>
    <rPh sb="5" eb="8">
      <t>ケイカクショ</t>
    </rPh>
    <rPh sb="9" eb="11">
      <t>シュッカ</t>
    </rPh>
    <rPh sb="11" eb="13">
      <t>チョウセイ</t>
    </rPh>
    <phoneticPr fontId="1"/>
  </si>
  <si>
    <t>（８）事業計画書（出荷調整タイプ）１～６②</t>
    <rPh sb="3" eb="5">
      <t>ジギョウ</t>
    </rPh>
    <rPh sb="5" eb="8">
      <t>ケイカクショ</t>
    </rPh>
    <rPh sb="9" eb="11">
      <t>シュッカ</t>
    </rPh>
    <rPh sb="11" eb="13">
      <t>チョウセイ</t>
    </rPh>
    <phoneticPr fontId="1"/>
  </si>
  <si>
    <t>（９）事業計画書（出荷調整タイプ）７②</t>
    <rPh sb="3" eb="5">
      <t>ジギョウ</t>
    </rPh>
    <rPh sb="5" eb="8">
      <t>ケイカクショ</t>
    </rPh>
    <rPh sb="9" eb="11">
      <t>シュッカ</t>
    </rPh>
    <rPh sb="11" eb="13">
      <t>チョウセイ</t>
    </rPh>
    <phoneticPr fontId="1"/>
  </si>
  <si>
    <t>（10）事業計画書（出荷調整タイプ）１～６③</t>
    <rPh sb="4" eb="6">
      <t>ジギョウ</t>
    </rPh>
    <rPh sb="6" eb="9">
      <t>ケイカクショ</t>
    </rPh>
    <rPh sb="10" eb="12">
      <t>シュッカ</t>
    </rPh>
    <rPh sb="12" eb="14">
      <t>チョウセイ</t>
    </rPh>
    <phoneticPr fontId="1"/>
  </si>
  <si>
    <t>（11）事業計画書（出荷調整タイプ）７③</t>
    <rPh sb="4" eb="6">
      <t>ジギョウ</t>
    </rPh>
    <rPh sb="6" eb="9">
      <t>ケイカクショ</t>
    </rPh>
    <rPh sb="10" eb="12">
      <t>シュッカ</t>
    </rPh>
    <rPh sb="12" eb="14">
      <t>チョウセイ</t>
    </rPh>
    <phoneticPr fontId="1"/>
  </si>
  <si>
    <t>（12）事業計画書（出荷調整タイプ）１～６④</t>
    <rPh sb="4" eb="6">
      <t>ジギョウ</t>
    </rPh>
    <rPh sb="6" eb="9">
      <t>ケイカクショ</t>
    </rPh>
    <rPh sb="10" eb="12">
      <t>シュッカ</t>
    </rPh>
    <rPh sb="12" eb="14">
      <t>チョウセイ</t>
    </rPh>
    <phoneticPr fontId="1"/>
  </si>
  <si>
    <t>（13）事業計画書（出荷調整タイプ）７④</t>
    <rPh sb="4" eb="6">
      <t>ジギョウ</t>
    </rPh>
    <rPh sb="6" eb="9">
      <t>ケイカクショ</t>
    </rPh>
    <rPh sb="10" eb="12">
      <t>シュッカ</t>
    </rPh>
    <rPh sb="12" eb="14">
      <t>チョウセイ</t>
    </rPh>
    <phoneticPr fontId="1"/>
  </si>
  <si>
    <t>（14）事業計画書（出荷調整タイプ）１～６⑤</t>
    <rPh sb="4" eb="6">
      <t>ジギョウ</t>
    </rPh>
    <rPh sb="6" eb="9">
      <t>ケイカクショ</t>
    </rPh>
    <rPh sb="10" eb="12">
      <t>シュッカ</t>
    </rPh>
    <rPh sb="12" eb="14">
      <t>チョウセイ</t>
    </rPh>
    <phoneticPr fontId="1"/>
  </si>
  <si>
    <t>（15）事業計画書（出荷調整タイプ）７⑤</t>
    <rPh sb="4" eb="6">
      <t>ジギョウ</t>
    </rPh>
    <rPh sb="6" eb="9">
      <t>ケイカクショ</t>
    </rPh>
    <rPh sb="10" eb="12">
      <t>シュッカ</t>
    </rPh>
    <rPh sb="12" eb="14">
      <t>チョウセイ</t>
    </rPh>
    <phoneticPr fontId="1"/>
  </si>
  <si>
    <t>（２）応募書_様式１の１・２</t>
    <rPh sb="3" eb="5">
      <t>オウボ</t>
    </rPh>
    <rPh sb="5" eb="6">
      <t>ショ</t>
    </rPh>
    <rPh sb="7" eb="9">
      <t>ヨウシキ</t>
    </rPh>
    <phoneticPr fontId="1"/>
  </si>
  <si>
    <t>（３）応募書_様式１の３</t>
    <rPh sb="3" eb="5">
      <t>オウボ</t>
    </rPh>
    <rPh sb="5" eb="6">
      <t>ショ</t>
    </rPh>
    <rPh sb="7" eb="9">
      <t>ヨウシキ</t>
    </rPh>
    <phoneticPr fontId="1"/>
  </si>
  <si>
    <t>（４）応募書_様式１の４</t>
    <rPh sb="3" eb="5">
      <t>オウボ</t>
    </rPh>
    <rPh sb="5" eb="6">
      <t>ショ</t>
    </rPh>
    <rPh sb="7" eb="9">
      <t>ヨウシキ</t>
    </rPh>
    <phoneticPr fontId="1"/>
  </si>
  <si>
    <r>
      <t>各シートの</t>
    </r>
    <r>
      <rPr>
        <b/>
        <u/>
        <sz val="16"/>
        <color rgb="FF00B0F0"/>
        <rFont val="メイリオ"/>
        <family val="3"/>
        <charset val="128"/>
      </rPr>
      <t>水色セル</t>
    </r>
    <r>
      <rPr>
        <b/>
        <sz val="12"/>
        <color theme="1"/>
        <rFont val="メイリオ"/>
        <family val="3"/>
        <charset val="128"/>
      </rPr>
      <t>は、入力済みセルから転記しているため、</t>
    </r>
    <r>
      <rPr>
        <b/>
        <sz val="16"/>
        <color rgb="FFFF0000"/>
        <rFont val="メイリオ"/>
        <family val="3"/>
        <charset val="128"/>
      </rPr>
      <t>入力は不要</t>
    </r>
    <r>
      <rPr>
        <b/>
        <sz val="12"/>
        <color theme="1"/>
        <rFont val="メイリオ"/>
        <family val="3"/>
        <charset val="128"/>
      </rPr>
      <t>です。
水色セルが空欄になっている又は内容に誤りがある場合は、別シートの黄色セルに記入ミスがないか確認してください。</t>
    </r>
    <rPh sb="0" eb="1">
      <t>カク</t>
    </rPh>
    <rPh sb="5" eb="7">
      <t>ミズイロ</t>
    </rPh>
    <rPh sb="11" eb="13">
      <t>ニュウリョク</t>
    </rPh>
    <rPh sb="13" eb="14">
      <t>ズ</t>
    </rPh>
    <rPh sb="19" eb="21">
      <t>テンキ</t>
    </rPh>
    <rPh sb="28" eb="30">
      <t>ニュウリョク</t>
    </rPh>
    <rPh sb="31" eb="33">
      <t>フヨウ</t>
    </rPh>
    <rPh sb="37" eb="38">
      <t>ミズ</t>
    </rPh>
    <rPh sb="38" eb="39">
      <t>イロ</t>
    </rPh>
    <rPh sb="42" eb="44">
      <t>クウラン</t>
    </rPh>
    <rPh sb="50" eb="51">
      <t>マタ</t>
    </rPh>
    <rPh sb="52" eb="54">
      <t>ナイヨウ</t>
    </rPh>
    <rPh sb="55" eb="56">
      <t>アヤマ</t>
    </rPh>
    <rPh sb="60" eb="62">
      <t>バアイ</t>
    </rPh>
    <rPh sb="64" eb="65">
      <t>ベツ</t>
    </rPh>
    <rPh sb="69" eb="71">
      <t>キイロ</t>
    </rPh>
    <rPh sb="74" eb="76">
      <t>キニュウ</t>
    </rPh>
    <rPh sb="82" eb="84">
      <t>カクニン</t>
    </rPh>
    <phoneticPr fontId="1"/>
  </si>
  <si>
    <t>⇒</t>
    <phoneticPr fontId="1"/>
  </si>
  <si>
    <t>事業計画書は、「１～６」と「７」で１セットです。提出する際にはどちらもお願いいたします。</t>
    <rPh sb="0" eb="5">
      <t>ジギョウケイカクショ</t>
    </rPh>
    <rPh sb="24" eb="26">
      <t>テイシュツ</t>
    </rPh>
    <rPh sb="28" eb="29">
      <t>サイ</t>
    </rPh>
    <rPh sb="36" eb="37">
      <t>ネガ</t>
    </rPh>
    <phoneticPr fontId="1"/>
  </si>
  <si>
    <t>入力項目が複数あり、欄を追加する場合</t>
    <rPh sb="0" eb="4">
      <t>ニュウリョクコウモク</t>
    </rPh>
    <rPh sb="5" eb="7">
      <t>フクスウ</t>
    </rPh>
    <rPh sb="10" eb="11">
      <t>ラン</t>
    </rPh>
    <rPh sb="12" eb="14">
      <t>ツイカ</t>
    </rPh>
    <rPh sb="16" eb="18">
      <t>バアイ</t>
    </rPh>
    <phoneticPr fontId="1"/>
  </si>
  <si>
    <t>非表示になっているセルを再表示し、入力しない余分なセルは再度、非表示にしてください。</t>
    <rPh sb="0" eb="3">
      <t>ヒヒョウジ</t>
    </rPh>
    <rPh sb="12" eb="15">
      <t>サイヒョウジ</t>
    </rPh>
    <rPh sb="17" eb="19">
      <t>ニュウリョク</t>
    </rPh>
    <rPh sb="22" eb="24">
      <t>ヨブン</t>
    </rPh>
    <rPh sb="28" eb="30">
      <t>サイド</t>
    </rPh>
    <rPh sb="31" eb="34">
      <t>ヒヒョウジ</t>
    </rPh>
    <phoneticPr fontId="1"/>
  </si>
  <si>
    <t>＜再表示・字表示の方法＞</t>
    <rPh sb="1" eb="4">
      <t>サイヒョウジ</t>
    </rPh>
    <rPh sb="5" eb="8">
      <t>ジヒョウジ</t>
    </rPh>
    <rPh sb="9" eb="11">
      <t>ホウホウ</t>
    </rPh>
    <phoneticPr fontId="1"/>
  </si>
  <si>
    <t>①再表示させたい行（ここでは、８～10行目）の前後のセルを選択してください（下記の画面のとおり。）。</t>
    <rPh sb="1" eb="4">
      <t>サイヒョウジ</t>
    </rPh>
    <rPh sb="8" eb="9">
      <t>ギョウ</t>
    </rPh>
    <rPh sb="19" eb="21">
      <t>ギョウメ</t>
    </rPh>
    <rPh sb="23" eb="25">
      <t>ゼンゴ</t>
    </rPh>
    <rPh sb="29" eb="31">
      <t>センタク</t>
    </rPh>
    <rPh sb="38" eb="40">
      <t>カキ</t>
    </rPh>
    <rPh sb="41" eb="43">
      <t>ガメン</t>
    </rPh>
    <phoneticPr fontId="1"/>
  </si>
  <si>
    <t>②選択したセルの中（緑に囲われた部分）で右クリックをし、再表示を押下します。</t>
    <rPh sb="1" eb="3">
      <t>センタク</t>
    </rPh>
    <rPh sb="8" eb="9">
      <t>ナカ</t>
    </rPh>
    <rPh sb="10" eb="11">
      <t>ミドリ</t>
    </rPh>
    <rPh sb="12" eb="13">
      <t>カコ</t>
    </rPh>
    <rPh sb="16" eb="18">
      <t>ブブン</t>
    </rPh>
    <rPh sb="20" eb="21">
      <t>ミギ</t>
    </rPh>
    <rPh sb="28" eb="31">
      <t>サイヒョウジ</t>
    </rPh>
    <rPh sb="32" eb="34">
      <t>オウカ</t>
    </rPh>
    <phoneticPr fontId="1"/>
  </si>
  <si>
    <t>③必要項目の入力が終わったら、非表示にしたい行を選択（ここでは、９～10行目）します。</t>
    <rPh sb="1" eb="5">
      <t>ヒツヨウコウモク</t>
    </rPh>
    <rPh sb="6" eb="8">
      <t>ニュウリョク</t>
    </rPh>
    <rPh sb="9" eb="10">
      <t>オ</t>
    </rPh>
    <rPh sb="15" eb="18">
      <t>ヒヒョウジ</t>
    </rPh>
    <rPh sb="22" eb="23">
      <t>ギョウ</t>
    </rPh>
    <rPh sb="24" eb="26">
      <t>センタク</t>
    </rPh>
    <rPh sb="36" eb="37">
      <t>ギョウ</t>
    </rPh>
    <rPh sb="37" eb="38">
      <t>メ</t>
    </rPh>
    <phoneticPr fontId="1"/>
  </si>
  <si>
    <t>④選択したセルの中（緑に囲われた部分）で右クリックをし、非表示を押下します。</t>
    <rPh sb="28" eb="31">
      <t>ヒヒョウジ</t>
    </rPh>
    <phoneticPr fontId="1"/>
  </si>
  <si>
    <t>⑤下記のとおり、必要のないセルは非表示にしてください。</t>
    <rPh sb="1" eb="3">
      <t>カキ</t>
    </rPh>
    <rPh sb="8" eb="10">
      <t>ヒツヨウ</t>
    </rPh>
    <rPh sb="16" eb="19">
      <t>ヒヒョウジ</t>
    </rPh>
    <phoneticPr fontId="1"/>
  </si>
  <si>
    <t>たまねぎ 即売もの</t>
    <rPh sb="5" eb="7">
      <t>ソクバイ</t>
    </rPh>
    <phoneticPr fontId="1"/>
  </si>
  <si>
    <t>たまねぎ 貯蔵もの</t>
    <rPh sb="5" eb="7">
      <t>チョゾウ</t>
    </rPh>
    <phoneticPr fontId="1"/>
  </si>
  <si>
    <t>トマト（ミニトマトを除く）</t>
    <rPh sb="10" eb="11">
      <t>ノゾ</t>
    </rPh>
    <phoneticPr fontId="1"/>
  </si>
  <si>
    <t>ばれいしょ 即売もの</t>
    <rPh sb="6" eb="8">
      <t>ソクバイ</t>
    </rPh>
    <phoneticPr fontId="1"/>
  </si>
  <si>
    <t>注２　生産者は積立金額累計が750万円以内、その他事業実施主体は同1500万円以内</t>
    <rPh sb="0" eb="1">
      <t>チュウ</t>
    </rPh>
    <rPh sb="3" eb="6">
      <t>セイサンシャ</t>
    </rPh>
    <rPh sb="7" eb="13">
      <t>ツミタテキンガクルイケイ</t>
    </rPh>
    <rPh sb="17" eb="18">
      <t>マン</t>
    </rPh>
    <rPh sb="18" eb="19">
      <t>エン</t>
    </rPh>
    <rPh sb="19" eb="21">
      <t>イナイ</t>
    </rPh>
    <rPh sb="24" eb="25">
      <t>ホカ</t>
    </rPh>
    <rPh sb="25" eb="27">
      <t>ジギョウ</t>
    </rPh>
    <rPh sb="27" eb="29">
      <t>ジッシ</t>
    </rPh>
    <rPh sb="29" eb="31">
      <t>シュタイ</t>
    </rPh>
    <rPh sb="32" eb="33">
      <t>ドウ</t>
    </rPh>
    <rPh sb="37" eb="39">
      <t>マンエン</t>
    </rPh>
    <rPh sb="39" eb="41">
      <t>イナイ</t>
    </rPh>
    <phoneticPr fontId="1"/>
  </si>
  <si>
    <t>① 公募要領に基づき公募に応募し、事業実施に当たっては、野菜価格安定対策事業の推進について（令和</t>
    <phoneticPr fontId="1"/>
  </si>
  <si>
    <t xml:space="preserve">   ５年４月２５日付け４農産第４４５３号－１農林水産省農産局長通知）別記５の別添の契約野菜収入確</t>
    <phoneticPr fontId="1"/>
  </si>
  <si>
    <t xml:space="preserve">   保モデル事業及び契約野菜収入確保モデル事業補助実施要領（平成２３年４月１日付け２２農畜機第</t>
    <phoneticPr fontId="1"/>
  </si>
  <si>
    <t xml:space="preserve">   ５２９８号）等の規定を遵守すること。</t>
    <phoneticPr fontId="1"/>
  </si>
  <si>
    <t>11/1～12/31</t>
    <phoneticPr fontId="1"/>
  </si>
  <si>
    <t>11/21～12/31</t>
    <phoneticPr fontId="1"/>
  </si>
  <si>
    <t>12/1～12/31</t>
    <phoneticPr fontId="1"/>
  </si>
  <si>
    <t>1/1～2/29</t>
    <phoneticPr fontId="1"/>
  </si>
  <si>
    <t>1/1～3/31</t>
    <phoneticPr fontId="1"/>
  </si>
  <si>
    <t>3/1～3/31</t>
    <phoneticPr fontId="1"/>
  </si>
  <si>
    <t>一定の経営関係を有する者
代表者役職名
代表者氏名</t>
    <rPh sb="3" eb="5">
      <t>ケイエイ</t>
    </rPh>
    <phoneticPr fontId="1"/>
  </si>
  <si>
    <t>注２　業種は、以下から該当する番号を選択し、記載してください。</t>
    <rPh sb="7" eb="9">
      <t>イカ</t>
    </rPh>
    <rPh sb="11" eb="13">
      <t>ガイトウ</t>
    </rPh>
    <phoneticPr fontId="1"/>
  </si>
  <si>
    <t>注３　応募者の実需者等及び一体的な者に対する関係性又は実需者等及び一体的な者の</t>
    <phoneticPr fontId="1"/>
  </si>
  <si>
    <t>　　 応募者に対する関係性について、以下から該当する番号を選択し、記載してください。</t>
    <phoneticPr fontId="1"/>
  </si>
  <si>
    <t>①　　　年　月　日　から　　　年　月　日まで （直近）</t>
    <rPh sb="24" eb="26">
      <t>チョッキン</t>
    </rPh>
    <phoneticPr fontId="1"/>
  </si>
  <si>
    <t>注３　①から直近の実績を記入してください。</t>
    <phoneticPr fontId="1"/>
  </si>
  <si>
    <t>注２　業種は、以下から該当する番号を選択し、記載してください。</t>
    <phoneticPr fontId="1"/>
  </si>
  <si>
    <t>注３　①から直近の実績を記入してください。</t>
    <phoneticPr fontId="1"/>
  </si>
  <si>
    <t>注３　①から直近の実績を記入してください。</t>
    <phoneticPr fontId="1"/>
  </si>
  <si>
    <t>11/1～12/31</t>
  </si>
  <si>
    <t>11/21～12/31</t>
  </si>
  <si>
    <t>12/1～12/31</t>
  </si>
  <si>
    <t>1/1～2/29</t>
  </si>
  <si>
    <t>1/1～3/31</t>
  </si>
  <si>
    <t>3/1～3/31</t>
  </si>
  <si>
    <t>申込区分が複数ある場合は、②～⑤をご利用ください。
また、申込区分が６区分以上ある場合については、シートをコピーして追加してください。</t>
    <rPh sb="0" eb="4">
      <t>モウシコミクブン</t>
    </rPh>
    <rPh sb="5" eb="7">
      <t>フクスウ</t>
    </rPh>
    <rPh sb="9" eb="11">
      <t>バアイ</t>
    </rPh>
    <rPh sb="18" eb="20">
      <t>リヨウ</t>
    </rPh>
    <rPh sb="29" eb="33">
      <t>モウシコミクブン</t>
    </rPh>
    <rPh sb="35" eb="37">
      <t>クブン</t>
    </rPh>
    <rPh sb="37" eb="39">
      <t>イジョウ</t>
    </rPh>
    <rPh sb="41" eb="43">
      <t>バアイ</t>
    </rPh>
    <rPh sb="58" eb="60">
      <t>ツイカ</t>
    </rPh>
    <phoneticPr fontId="1"/>
  </si>
  <si>
    <r>
      <t>各シートの</t>
    </r>
    <r>
      <rPr>
        <b/>
        <u/>
        <sz val="16"/>
        <color rgb="FFFFF905"/>
        <rFont val="メイリオ"/>
        <family val="3"/>
        <charset val="128"/>
      </rPr>
      <t>黄色セル</t>
    </r>
    <r>
      <rPr>
        <b/>
        <sz val="12"/>
        <color theme="1"/>
        <rFont val="メイリオ"/>
        <family val="3"/>
        <charset val="128"/>
      </rPr>
      <t>を入力・選択してください。</t>
    </r>
    <rPh sb="0" eb="1">
      <t>カク</t>
    </rPh>
    <rPh sb="5" eb="7">
      <t>キイロ</t>
    </rPh>
    <rPh sb="10" eb="12">
      <t>ニュウリョク</t>
    </rPh>
    <rPh sb="13" eb="15">
      <t>センタク</t>
    </rPh>
    <phoneticPr fontId="1"/>
  </si>
  <si>
    <t>注２  日別、契約相手別、規格別等個別単価が複数ある場合の契約単価は、それぞれ契約数量によ</t>
    <rPh sb="29" eb="33">
      <t>ケイヤクタンカ</t>
    </rPh>
    <phoneticPr fontId="1"/>
  </si>
  <si>
    <t xml:space="preserve">  （公募要領４の事業実施主体に該当する場合）</t>
    <phoneticPr fontId="1"/>
  </si>
  <si>
    <t>11/1～11/30</t>
    <phoneticPr fontId="1"/>
  </si>
  <si>
    <t xml:space="preserve">        イ　自己所有等議決権の割合（自己の計算の所有分、緊密な関係者の所有分、同一内容</t>
    <rPh sb="28" eb="30">
      <t>ショユウ</t>
    </rPh>
    <phoneticPr fontId="1"/>
  </si>
  <si>
    <t xml:space="preserve">      ③　自己所有等議決権の割合（自己の計算の所有していない分を含む）が50％超かつ②のロ～ホの</t>
    <rPh sb="20" eb="22">
      <t>ジコ</t>
    </rPh>
    <rPh sb="23" eb="25">
      <t>ケイサン</t>
    </rPh>
    <rPh sb="26" eb="28">
      <t>ショユウ</t>
    </rPh>
    <rPh sb="33" eb="34">
      <t>ブン</t>
    </rPh>
    <rPh sb="35" eb="36">
      <t>フク</t>
    </rPh>
    <phoneticPr fontId="1"/>
  </si>
  <si>
    <t>　　　　いずれかに該当</t>
    <phoneticPr fontId="1"/>
  </si>
  <si>
    <t>4/1～4/30</t>
    <phoneticPr fontId="1"/>
  </si>
  <si>
    <t>4/1～5/20</t>
    <phoneticPr fontId="1"/>
  </si>
  <si>
    <t>4/1～5/31</t>
    <phoneticPr fontId="1"/>
  </si>
  <si>
    <t>4/1～6/30</t>
    <phoneticPr fontId="1"/>
  </si>
  <si>
    <t>5/1～6/30</t>
    <phoneticPr fontId="1"/>
  </si>
  <si>
    <t>5/21～6/30</t>
    <phoneticPr fontId="1"/>
  </si>
  <si>
    <t>6/1～7/31</t>
    <phoneticPr fontId="1"/>
  </si>
  <si>
    <t>7/1～8/10</t>
    <phoneticPr fontId="1"/>
  </si>
  <si>
    <t>7/1～9/30</t>
    <phoneticPr fontId="1"/>
  </si>
  <si>
    <t>7/1～10/31</t>
    <phoneticPr fontId="1"/>
  </si>
  <si>
    <t>8/1～9/30</t>
    <phoneticPr fontId="1"/>
  </si>
  <si>
    <t>8/1～10/31</t>
    <phoneticPr fontId="1"/>
  </si>
  <si>
    <t>8/1～12/31</t>
    <phoneticPr fontId="1"/>
  </si>
  <si>
    <t>8/11～9/30</t>
    <phoneticPr fontId="1"/>
  </si>
  <si>
    <t>10/1～10/31</t>
    <phoneticPr fontId="1"/>
  </si>
  <si>
    <t>10/1～11/30</t>
    <phoneticPr fontId="1"/>
  </si>
  <si>
    <t>10/1～12/31</t>
    <phoneticPr fontId="1"/>
  </si>
  <si>
    <r>
      <t>★記入方法（令和7年度契約野菜収入確保モデル事業公募応募様式　Excel版書式）</t>
    </r>
    <r>
      <rPr>
        <b/>
        <sz val="14"/>
        <color rgb="FFFF0000"/>
        <rFont val="メイリオ"/>
        <family val="3"/>
        <charset val="128"/>
      </rPr>
      <t>※このページは提出不要です。</t>
    </r>
    <rPh sb="1" eb="5">
      <t>キニュウホウホウ</t>
    </rPh>
    <rPh sb="6" eb="8">
      <t>レイワ</t>
    </rPh>
    <rPh sb="9" eb="11">
      <t>ネンド</t>
    </rPh>
    <rPh sb="11" eb="19">
      <t>ケイヤクヤサイシュウニュウカクホ</t>
    </rPh>
    <rPh sb="22" eb="24">
      <t>ジギョウ</t>
    </rPh>
    <rPh sb="24" eb="26">
      <t>コウボ</t>
    </rPh>
    <rPh sb="26" eb="30">
      <t>オウボヨウシキ</t>
    </rPh>
    <rPh sb="36" eb="37">
      <t>バン</t>
    </rPh>
    <rPh sb="37" eb="39">
      <t>ショシキ</t>
    </rPh>
    <rPh sb="47" eb="51">
      <t>テイシュツフヨウ</t>
    </rPh>
    <phoneticPr fontId="1"/>
  </si>
  <si>
    <t>令和７年度申請等事務の受託について</t>
    <phoneticPr fontId="1"/>
  </si>
  <si>
    <t>令和７年度契約野菜収入確保モデル事業応募書</t>
    <rPh sb="0" eb="2">
      <t>レイワ</t>
    </rPh>
    <rPh sb="18" eb="21">
      <t>オウボショ</t>
    </rPh>
    <phoneticPr fontId="1"/>
  </si>
  <si>
    <t>令和７年度契約野菜収入確保モデル事業公募要領（令和７年１月〇日付け６農畜機第</t>
    <rPh sb="0" eb="2">
      <t>レイワ</t>
    </rPh>
    <rPh sb="3" eb="5">
      <t>ネンド</t>
    </rPh>
    <rPh sb="5" eb="13">
      <t>ケイヤクヤサイシュウニュウカクホ</t>
    </rPh>
    <rPh sb="16" eb="18">
      <t>ジギョウ</t>
    </rPh>
    <rPh sb="18" eb="22">
      <t>コウボヨウリョウ</t>
    </rPh>
    <rPh sb="23" eb="25">
      <t>レイワ</t>
    </rPh>
    <rPh sb="26" eb="27">
      <t>ネン</t>
    </rPh>
    <rPh sb="28" eb="29">
      <t>ガツ</t>
    </rPh>
    <rPh sb="30" eb="31">
      <t>ニチ</t>
    </rPh>
    <rPh sb="31" eb="32">
      <t>ヅ</t>
    </rPh>
    <rPh sb="34" eb="37">
      <t>ノウチクキ</t>
    </rPh>
    <rPh sb="37" eb="38">
      <t>ダイ</t>
    </rPh>
    <phoneticPr fontId="1"/>
  </si>
  <si>
    <t>〇〇〇〇号）に基づき、事業実施主体候補者の公募に応募します。</t>
    <rPh sb="4" eb="5">
      <t>ゴウ</t>
    </rPh>
    <rPh sb="7" eb="8">
      <t>モト</t>
    </rPh>
    <rPh sb="11" eb="20">
      <t>ジギョウジッシシュタイコウホシャ</t>
    </rPh>
    <rPh sb="21" eb="23">
      <t>コウボ</t>
    </rPh>
    <rPh sb="24" eb="26">
      <t>オウボ</t>
    </rPh>
    <phoneticPr fontId="1"/>
  </si>
  <si>
    <t>令和７年度申請等事務の委託について</t>
    <rPh sb="0" eb="2">
      <t>レイワ</t>
    </rPh>
    <rPh sb="5" eb="8">
      <t>シンセイトウ</t>
    </rPh>
    <rPh sb="8" eb="10">
      <t>ジム</t>
    </rPh>
    <rPh sb="11" eb="13">
      <t>イタク</t>
    </rPh>
    <phoneticPr fontId="1"/>
  </si>
  <si>
    <t>令和７年度契約野菜収入確保モデル事業の当該応募者に係る公募及び事業実施主体とし</t>
    <rPh sb="0" eb="2">
      <t>レイワ</t>
    </rPh>
    <rPh sb="3" eb="4">
      <t>ネン</t>
    </rPh>
    <rPh sb="4" eb="5">
      <t>ド</t>
    </rPh>
    <rPh sb="5" eb="13">
      <t>ケイヤクヤサイシュウニュウカクホ</t>
    </rPh>
    <rPh sb="16" eb="18">
      <t>ジギョウ</t>
    </rPh>
    <rPh sb="19" eb="24">
      <t>トウガイオウボシャ</t>
    </rPh>
    <rPh sb="25" eb="26">
      <t>カカ</t>
    </rPh>
    <rPh sb="27" eb="29">
      <t>コウボ</t>
    </rPh>
    <rPh sb="29" eb="30">
      <t>オヨ</t>
    </rPh>
    <rPh sb="31" eb="37">
      <t>ジギョウジッシシュタイ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</si>
</sst>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76" formatCode="#,###.00&quot;円/kg&quot;"/>
    <numFmt numFmtId="177" formatCode="[&lt;43586]ggge&quot;年&quot;m&quot;月&quot;d&quot;日&quot;;[&lt;43831]&quot;令和元年&quot;m&quot;月&quot;d&quot;日&quot;;ggge&quot;年&quot;m&quot;月&quot;d&quot;日&quot;"/>
    <numFmt numFmtId="178" formatCode="#"/>
    <numFmt numFmtId="179" formatCode="0_);[Red]\(0\)"/>
    <numFmt numFmtId="180" formatCode="0.00_ "/>
    <numFmt numFmtId="181" formatCode="0.00_);[Red]\(0.00\)"/>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0"/>
      <name val="ＭＳ 明朝"/>
      <family val="1"/>
      <charset val="128"/>
    </font>
    <font>
      <sz val="12"/>
      <name val="ＭＳ 明朝"/>
      <family val="1"/>
      <charset val="128"/>
    </font>
    <font>
      <sz val="6"/>
      <name val="ＭＳ Ｐ明朝"/>
      <family val="1"/>
      <charset val="128"/>
    </font>
    <font>
      <sz val="11"/>
      <name val="ＭＳ 明朝"/>
      <family val="1"/>
      <charset val="128"/>
    </font>
    <font>
      <sz val="6"/>
      <name val="ＭＳ 明朝"/>
      <family val="1"/>
      <charset val="128"/>
    </font>
    <font>
      <sz val="9"/>
      <name val="ＭＳ 明朝"/>
      <family val="1"/>
      <charset val="128"/>
    </font>
    <font>
      <sz val="11"/>
      <color theme="1"/>
      <name val="ＭＳ Ｐゴシック"/>
      <family val="3"/>
      <charset val="128"/>
    </font>
    <font>
      <b/>
      <sz val="18"/>
      <color theme="1"/>
      <name val="ＭＳ Ｐゴシック"/>
      <family val="3"/>
      <charset val="128"/>
    </font>
    <font>
      <b/>
      <sz val="12"/>
      <color theme="1"/>
      <name val="ＭＳ Ｐゴシック"/>
      <family val="3"/>
      <charset val="128"/>
    </font>
    <font>
      <b/>
      <sz val="12"/>
      <name val="ＭＳ Ｐゴシック"/>
      <family val="3"/>
      <charset val="128"/>
    </font>
    <font>
      <b/>
      <sz val="11"/>
      <color theme="1"/>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rgb="FFFF0000"/>
      <name val="ＭＳ Ｐゴシック"/>
      <family val="3"/>
      <charset val="128"/>
    </font>
    <font>
      <b/>
      <sz val="14"/>
      <color theme="1"/>
      <name val="メイリオ"/>
      <family val="3"/>
      <charset val="128"/>
    </font>
    <font>
      <sz val="11"/>
      <color theme="1"/>
      <name val="メイリオ"/>
      <family val="3"/>
      <charset val="128"/>
    </font>
    <font>
      <b/>
      <sz val="11"/>
      <color theme="1"/>
      <name val="メイリオ"/>
      <family val="3"/>
      <charset val="128"/>
    </font>
    <font>
      <sz val="12"/>
      <color theme="1"/>
      <name val="メイリオ"/>
      <family val="3"/>
      <charset val="128"/>
    </font>
    <font>
      <b/>
      <sz val="12"/>
      <color theme="1"/>
      <name val="メイリオ"/>
      <family val="3"/>
      <charset val="128"/>
    </font>
    <font>
      <sz val="12"/>
      <name val="メイリオ"/>
      <family val="3"/>
      <charset val="128"/>
    </font>
    <font>
      <sz val="12"/>
      <color theme="1"/>
      <name val="ＭＳ Ｐゴシック"/>
      <family val="3"/>
      <charset val="128"/>
    </font>
    <font>
      <b/>
      <u/>
      <sz val="12"/>
      <color theme="1"/>
      <name val="メイリオ"/>
      <family val="3"/>
      <charset val="128"/>
    </font>
    <font>
      <sz val="14"/>
      <name val="ＭＳ 明朝"/>
      <family val="1"/>
      <charset val="128"/>
    </font>
    <font>
      <b/>
      <sz val="9"/>
      <color indexed="81"/>
      <name val="MS P ゴシック"/>
      <family val="3"/>
      <charset val="128"/>
    </font>
    <font>
      <sz val="9"/>
      <color indexed="81"/>
      <name val="MS P ゴシック"/>
      <family val="3"/>
      <charset val="128"/>
    </font>
    <font>
      <sz val="10.5"/>
      <color theme="1"/>
      <name val="ＭＳ 明朝"/>
      <family val="1"/>
      <charset val="128"/>
    </font>
    <font>
      <b/>
      <sz val="20"/>
      <color rgb="FFFF0000"/>
      <name val="ＭＳ 明朝"/>
      <family val="1"/>
      <charset val="128"/>
    </font>
    <font>
      <b/>
      <sz val="14"/>
      <color rgb="FFFF0000"/>
      <name val="ＭＳ 明朝"/>
      <family val="1"/>
      <charset val="128"/>
    </font>
    <font>
      <b/>
      <u/>
      <sz val="16"/>
      <color rgb="FF00B0F0"/>
      <name val="メイリオ"/>
      <family val="3"/>
      <charset val="128"/>
    </font>
    <font>
      <b/>
      <sz val="16"/>
      <color rgb="FFFF0000"/>
      <name val="メイリオ"/>
      <family val="3"/>
      <charset val="128"/>
    </font>
    <font>
      <b/>
      <sz val="14"/>
      <color rgb="FFFF0000"/>
      <name val="メイリオ"/>
      <family val="3"/>
      <charset val="128"/>
    </font>
    <font>
      <b/>
      <sz val="24"/>
      <color theme="1"/>
      <name val="メイリオ"/>
      <family val="3"/>
      <charset val="128"/>
    </font>
    <font>
      <b/>
      <sz val="11"/>
      <color rgb="FFFF0000"/>
      <name val="メイリオ"/>
      <family val="3"/>
      <charset val="128"/>
    </font>
    <font>
      <b/>
      <u/>
      <sz val="11"/>
      <color theme="1"/>
      <name val="メイリオ"/>
      <family val="3"/>
      <charset val="128"/>
    </font>
    <font>
      <sz val="9"/>
      <color theme="1"/>
      <name val="ＭＳ 明朝"/>
      <family val="1"/>
      <charset val="128"/>
    </font>
    <font>
      <b/>
      <u/>
      <sz val="16"/>
      <color rgb="FFFFF905"/>
      <name val="メイリオ"/>
      <family val="3"/>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rgb="FFFF0000"/>
      </top>
      <bottom style="thin">
        <color indexed="64"/>
      </bottom>
      <diagonal/>
    </border>
    <border>
      <left/>
      <right/>
      <top style="medium">
        <color rgb="FFFF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9" fontId="7" fillId="0" borderId="0" applyFont="0" applyFill="0" applyBorder="0" applyAlignment="0" applyProtection="0"/>
    <xf numFmtId="38" fontId="7" fillId="0" borderId="0" applyFont="0" applyFill="0" applyBorder="0" applyAlignment="0" applyProtection="0"/>
  </cellStyleXfs>
  <cellXfs count="324">
    <xf numFmtId="0" fontId="0" fillId="0" borderId="0" xfId="0">
      <alignment vertical="center"/>
    </xf>
    <xf numFmtId="0" fontId="4" fillId="0" borderId="0" xfId="2" applyFont="1">
      <alignment vertical="center"/>
    </xf>
    <xf numFmtId="0" fontId="5" fillId="0" borderId="8" xfId="2" applyFont="1" applyFill="1" applyBorder="1" applyAlignment="1">
      <alignment vertical="center"/>
    </xf>
    <xf numFmtId="0" fontId="5" fillId="0" borderId="0" xfId="2" applyFont="1" applyFill="1" applyBorder="1">
      <alignment vertical="center"/>
    </xf>
    <xf numFmtId="0" fontId="5" fillId="0" borderId="12" xfId="2" applyFont="1" applyBorder="1">
      <alignment vertical="center"/>
    </xf>
    <xf numFmtId="0" fontId="5" fillId="0" borderId="0" xfId="2" applyFont="1">
      <alignment vertical="center"/>
    </xf>
    <xf numFmtId="0" fontId="0" fillId="0" borderId="11" xfId="3" applyNumberFormat="1" applyFont="1" applyBorder="1" applyAlignment="1">
      <alignment horizontal="center" vertical="center" wrapText="1"/>
    </xf>
    <xf numFmtId="0" fontId="4" fillId="0" borderId="13" xfId="2" applyNumberFormat="1" applyFont="1" applyBorder="1" applyAlignment="1">
      <alignment horizontal="center" vertical="center"/>
    </xf>
    <xf numFmtId="0" fontId="4" fillId="0" borderId="12" xfId="2" applyFont="1" applyBorder="1" applyAlignment="1">
      <alignment horizontal="center" vertical="center"/>
    </xf>
    <xf numFmtId="0" fontId="4" fillId="0" borderId="0" xfId="2" applyFont="1" applyAlignment="1">
      <alignment horizontal="center" vertical="center"/>
    </xf>
    <xf numFmtId="0" fontId="4" fillId="0" borderId="1" xfId="2" applyFont="1" applyFill="1" applyBorder="1" applyAlignment="1">
      <alignment horizontal="center" vertical="center"/>
    </xf>
    <xf numFmtId="0" fontId="9" fillId="0" borderId="6" xfId="2" applyNumberFormat="1" applyFont="1" applyBorder="1" applyAlignment="1">
      <alignment horizontal="center" vertical="center"/>
    </xf>
    <xf numFmtId="0" fontId="9" fillId="0" borderId="5" xfId="2" applyNumberFormat="1" applyFont="1" applyBorder="1" applyAlignment="1">
      <alignment horizontal="center" vertical="center"/>
    </xf>
    <xf numFmtId="0" fontId="4" fillId="0" borderId="12" xfId="2" applyFont="1" applyBorder="1">
      <alignment vertical="center"/>
    </xf>
    <xf numFmtId="0" fontId="4" fillId="0" borderId="5" xfId="2" applyFont="1" applyFill="1" applyBorder="1" applyAlignment="1">
      <alignment horizontal="center" vertical="center" wrapText="1"/>
    </xf>
    <xf numFmtId="40" fontId="5" fillId="0" borderId="5" xfId="4" applyNumberFormat="1" applyFont="1" applyBorder="1" applyAlignment="1">
      <alignment vertical="center"/>
    </xf>
    <xf numFmtId="40" fontId="5" fillId="0" borderId="6" xfId="4" applyNumberFormat="1" applyFont="1" applyBorder="1" applyAlignment="1">
      <alignment vertical="center"/>
    </xf>
    <xf numFmtId="43" fontId="5" fillId="0" borderId="5" xfId="2" applyNumberFormat="1" applyFont="1" applyBorder="1" applyAlignment="1">
      <alignment horizontal="center" vertical="center"/>
    </xf>
    <xf numFmtId="0" fontId="4" fillId="0" borderId="1" xfId="2" applyFont="1" applyFill="1" applyBorder="1" applyAlignment="1">
      <alignment horizontal="center" vertical="center" wrapText="1"/>
    </xf>
    <xf numFmtId="40" fontId="5" fillId="0" borderId="1" xfId="4" applyNumberFormat="1" applyFont="1" applyBorder="1" applyAlignment="1">
      <alignment vertical="center"/>
    </xf>
    <xf numFmtId="40" fontId="5" fillId="0" borderId="3" xfId="4" applyNumberFormat="1" applyFont="1" applyBorder="1" applyAlignment="1">
      <alignment vertical="center"/>
    </xf>
    <xf numFmtId="43" fontId="5" fillId="0" borderId="1" xfId="2" applyNumberFormat="1" applyFont="1" applyBorder="1" applyAlignment="1">
      <alignment horizontal="center" vertical="center"/>
    </xf>
    <xf numFmtId="43" fontId="5" fillId="0" borderId="1" xfId="2" applyNumberFormat="1" applyFont="1" applyBorder="1">
      <alignment vertical="center"/>
    </xf>
    <xf numFmtId="0" fontId="4" fillId="0" borderId="0" xfId="2" applyFont="1" applyFill="1" applyAlignment="1">
      <alignment vertical="center"/>
    </xf>
    <xf numFmtId="0" fontId="4" fillId="0" borderId="0" xfId="2" applyFont="1" applyFill="1" applyAlignment="1">
      <alignment horizontal="center" vertical="center"/>
    </xf>
    <xf numFmtId="40" fontId="5" fillId="0" borderId="1" xfId="4" applyNumberFormat="1" applyFont="1" applyBorder="1" applyAlignment="1">
      <alignment vertical="center" wrapText="1"/>
    </xf>
    <xf numFmtId="0" fontId="0" fillId="2" borderId="1" xfId="0" applyFill="1" applyBorder="1">
      <alignment vertical="center"/>
    </xf>
    <xf numFmtId="0" fontId="0" fillId="0" borderId="1" xfId="0" applyBorder="1" applyAlignment="1">
      <alignment vertical="center" shrinkToFit="1"/>
    </xf>
    <xf numFmtId="0" fontId="3" fillId="0" borderId="0" xfId="0" applyFont="1" applyFill="1" applyBorder="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5" xfId="0" applyBorder="1" applyAlignment="1">
      <alignment vertical="center" shrinkToFit="1"/>
    </xf>
    <xf numFmtId="0" fontId="0" fillId="0" borderId="15" xfId="0" applyBorder="1" applyAlignment="1">
      <alignment vertical="center" shrinkToFit="1"/>
    </xf>
    <xf numFmtId="0" fontId="3" fillId="0" borderId="16" xfId="0" applyFont="1" applyBorder="1">
      <alignment vertical="center"/>
    </xf>
    <xf numFmtId="9" fontId="9" fillId="0" borderId="6" xfId="2" applyNumberFormat="1" applyFont="1" applyBorder="1" applyAlignment="1">
      <alignment horizontal="center" vertical="center"/>
    </xf>
    <xf numFmtId="9" fontId="9" fillId="0" borderId="8" xfId="2" applyNumberFormat="1" applyFont="1" applyBorder="1" applyAlignment="1">
      <alignment horizontal="center" vertical="center"/>
    </xf>
    <xf numFmtId="9" fontId="9" fillId="0" borderId="7" xfId="2" applyNumberFormat="1" applyFont="1" applyBorder="1" applyAlignment="1">
      <alignment horizontal="center" vertical="center"/>
    </xf>
    <xf numFmtId="0" fontId="4" fillId="0" borderId="1" xfId="2" applyFont="1" applyFill="1" applyBorder="1" applyAlignment="1">
      <alignment horizontal="left" vertical="center" wrapText="1"/>
    </xf>
    <xf numFmtId="0" fontId="4" fillId="0" borderId="1" xfId="2" applyFont="1" applyFill="1" applyBorder="1" applyAlignment="1">
      <alignment horizontal="left" vertical="center"/>
    </xf>
    <xf numFmtId="0" fontId="4" fillId="0" borderId="5" xfId="2" applyFont="1" applyBorder="1" applyAlignment="1">
      <alignment horizontal="left" vertical="center"/>
    </xf>
    <xf numFmtId="0" fontId="4" fillId="0" borderId="2" xfId="2" applyFont="1" applyFill="1" applyBorder="1" applyAlignment="1">
      <alignment horizontal="left" vertical="center"/>
    </xf>
    <xf numFmtId="0" fontId="12" fillId="2" borderId="17" xfId="0" applyFont="1" applyFill="1" applyBorder="1" applyProtection="1">
      <alignment vertical="center"/>
      <protection locked="0"/>
    </xf>
    <xf numFmtId="0" fontId="10" fillId="0" borderId="0" xfId="0" applyFo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0" fontId="13" fillId="3" borderId="17" xfId="0" applyFont="1" applyFill="1" applyBorder="1" applyProtection="1">
      <alignment vertical="center"/>
    </xf>
    <xf numFmtId="0" fontId="12" fillId="3" borderId="17" xfId="0" applyFont="1" applyFill="1" applyBorder="1" applyProtection="1">
      <alignment vertical="center"/>
    </xf>
    <xf numFmtId="0" fontId="14" fillId="0" borderId="17" xfId="0" applyFont="1" applyBorder="1" applyAlignment="1" applyProtection="1">
      <alignment horizontal="center" vertical="center"/>
    </xf>
    <xf numFmtId="176" fontId="12" fillId="0" borderId="1" xfId="0" applyNumberFormat="1" applyFont="1" applyBorder="1" applyAlignment="1" applyProtection="1">
      <alignment horizontal="center"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xf>
    <xf numFmtId="0" fontId="15" fillId="0" borderId="0" xfId="0" applyFont="1" applyAlignment="1">
      <alignment horizontal="right" vertical="center"/>
    </xf>
    <xf numFmtId="0" fontId="18" fillId="0" borderId="0" xfId="0" applyFont="1" applyProtection="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2" fillId="0" borderId="0" xfId="0" applyFont="1">
      <alignment vertical="center"/>
    </xf>
    <xf numFmtId="0" fontId="22" fillId="4" borderId="0" xfId="0" applyFont="1" applyFill="1">
      <alignment vertical="center"/>
    </xf>
    <xf numFmtId="0" fontId="22" fillId="4" borderId="0" xfId="0" applyFont="1" applyFill="1" applyAlignment="1">
      <alignment vertical="center" shrinkToFit="1"/>
    </xf>
    <xf numFmtId="0" fontId="12" fillId="0" borderId="0" xfId="0" applyFont="1" applyProtection="1">
      <alignment vertical="center"/>
    </xf>
    <xf numFmtId="0" fontId="25" fillId="0" borderId="0" xfId="0" applyFont="1" applyProtection="1">
      <alignment vertical="center"/>
    </xf>
    <xf numFmtId="0" fontId="22" fillId="4" borderId="0" xfId="0" applyFont="1" applyFill="1" applyAlignment="1">
      <alignment vertical="center" wrapText="1" shrinkToFit="1"/>
    </xf>
    <xf numFmtId="0" fontId="20" fillId="0" borderId="0" xfId="0" applyFont="1" applyBorder="1">
      <alignment vertical="center"/>
    </xf>
    <xf numFmtId="0" fontId="21" fillId="0" borderId="0" xfId="0" applyFont="1" applyAlignment="1">
      <alignment horizontal="right" vertical="center"/>
    </xf>
    <xf numFmtId="0" fontId="26" fillId="0" borderId="0" xfId="0" applyFont="1">
      <alignment vertical="center"/>
    </xf>
    <xf numFmtId="0" fontId="10" fillId="0" borderId="0" xfId="0" applyFont="1" applyFill="1" applyBorder="1" applyAlignment="1" applyProtection="1">
      <alignment horizontal="center" vertical="center"/>
    </xf>
    <xf numFmtId="0" fontId="4" fillId="0" borderId="5" xfId="2" applyFont="1" applyFill="1" applyBorder="1" applyAlignment="1">
      <alignment horizontal="left" vertical="center"/>
    </xf>
    <xf numFmtId="2" fontId="0" fillId="0" borderId="0" xfId="0" applyNumberFormat="1">
      <alignment vertical="center"/>
    </xf>
    <xf numFmtId="0" fontId="0" fillId="0" borderId="1" xfId="0" applyBorder="1">
      <alignment vertical="center"/>
    </xf>
    <xf numFmtId="0" fontId="0" fillId="0" borderId="1" xfId="0" applyBorder="1" applyAlignment="1">
      <alignment vertical="center" wrapText="1"/>
    </xf>
    <xf numFmtId="2" fontId="0" fillId="0" borderId="1" xfId="0" applyNumberFormat="1" applyBorder="1">
      <alignment vertical="center"/>
    </xf>
    <xf numFmtId="2" fontId="0" fillId="0" borderId="0" xfId="0" applyNumberFormat="1" applyBorder="1" applyAlignment="1">
      <alignment horizontal="center" vertical="center" wrapText="1"/>
    </xf>
    <xf numFmtId="1" fontId="0" fillId="0" borderId="0" xfId="0" applyNumberFormat="1" applyBorder="1">
      <alignment vertical="center"/>
    </xf>
    <xf numFmtId="0" fontId="27" fillId="0" borderId="0" xfId="2" applyFont="1">
      <alignment vertical="center"/>
    </xf>
    <xf numFmtId="0" fontId="15" fillId="2" borderId="1" xfId="0" applyFont="1" applyFill="1" applyBorder="1">
      <alignment vertical="center"/>
    </xf>
    <xf numFmtId="0" fontId="15" fillId="0" borderId="0" xfId="0" applyFont="1" applyAlignment="1">
      <alignment vertical="center"/>
    </xf>
    <xf numFmtId="0" fontId="15" fillId="0" borderId="2" xfId="0" applyFont="1" applyBorder="1" applyAlignment="1">
      <alignment horizontal="center" vertical="center"/>
    </xf>
    <xf numFmtId="0" fontId="16" fillId="0" borderId="0" xfId="0" applyFont="1" applyAlignment="1">
      <alignment horizontal="center" vertical="center"/>
    </xf>
    <xf numFmtId="0" fontId="15" fillId="2" borderId="1" xfId="0" applyFont="1" applyFill="1" applyBorder="1" applyAlignment="1">
      <alignment horizontal="center" vertical="center"/>
    </xf>
    <xf numFmtId="0" fontId="15" fillId="0" borderId="0" xfId="0" applyFont="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38" fontId="15" fillId="2" borderId="1" xfId="1" applyFont="1" applyFill="1" applyBorder="1" applyAlignment="1">
      <alignment horizontal="right" vertical="center"/>
    </xf>
    <xf numFmtId="38" fontId="15" fillId="5" borderId="1" xfId="1" applyFont="1" applyFill="1" applyBorder="1" applyAlignment="1">
      <alignment horizontal="right" vertical="center"/>
    </xf>
    <xf numFmtId="177" fontId="16" fillId="0" borderId="0" xfId="0" applyNumberFormat="1" applyFont="1" applyFill="1" applyAlignment="1" applyProtection="1">
      <alignment horizontal="right" vertical="center" shrinkToFit="1"/>
      <protection locked="0"/>
    </xf>
    <xf numFmtId="179" fontId="16" fillId="2" borderId="0" xfId="0" applyNumberFormat="1" applyFont="1" applyFill="1" applyAlignment="1" applyProtection="1">
      <alignment horizontal="center" vertical="center" shrinkToFit="1"/>
      <protection locked="0"/>
    </xf>
    <xf numFmtId="0" fontId="15"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distributed" vertical="center"/>
    </xf>
    <xf numFmtId="38" fontId="15" fillId="5" borderId="1" xfId="1" applyFont="1" applyFill="1" applyBorder="1" applyAlignment="1">
      <alignment horizontal="right" vertical="center" wrapText="1"/>
    </xf>
    <xf numFmtId="0" fontId="15" fillId="0" borderId="0" xfId="0" applyFont="1" applyProtection="1">
      <alignment vertical="center"/>
    </xf>
    <xf numFmtId="0" fontId="16" fillId="0" borderId="0" xfId="0" applyFont="1" applyBorder="1" applyAlignment="1">
      <alignment horizontal="center" vertical="center"/>
    </xf>
    <xf numFmtId="0" fontId="16" fillId="0" borderId="0" xfId="0" applyFont="1" applyBorder="1" applyAlignment="1">
      <alignment horizontal="right" vertical="center"/>
    </xf>
    <xf numFmtId="0" fontId="16" fillId="0" borderId="2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lignment vertical="center"/>
    </xf>
    <xf numFmtId="0" fontId="16" fillId="0" borderId="1" xfId="0" applyFont="1" applyBorder="1" applyAlignment="1">
      <alignment vertical="center"/>
    </xf>
    <xf numFmtId="0" fontId="16" fillId="2" borderId="1" xfId="0" applyFont="1" applyFill="1" applyBorder="1" applyAlignment="1">
      <alignment vertical="center"/>
    </xf>
    <xf numFmtId="0" fontId="30" fillId="0" borderId="0" xfId="0" applyFont="1">
      <alignment vertical="center"/>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5" fillId="0" borderId="8" xfId="0" applyFont="1" applyBorder="1" applyAlignment="1" applyProtection="1">
      <alignment vertical="center"/>
    </xf>
    <xf numFmtId="0" fontId="15" fillId="0" borderId="24" xfId="0" applyFont="1" applyBorder="1" applyProtection="1">
      <alignment vertical="center"/>
    </xf>
    <xf numFmtId="0" fontId="15" fillId="0" borderId="0" xfId="0" applyFont="1" applyAlignment="1" applyProtection="1"/>
    <xf numFmtId="0" fontId="16" fillId="0" borderId="26" xfId="0" applyFont="1" applyBorder="1">
      <alignment vertical="center"/>
    </xf>
    <xf numFmtId="178" fontId="15" fillId="5" borderId="0" xfId="0" applyNumberFormat="1" applyFont="1" applyFill="1" applyAlignment="1">
      <alignment horizontal="left" vertical="center" shrinkToFit="1"/>
    </xf>
    <xf numFmtId="178" fontId="15" fillId="0" borderId="0" xfId="0" applyNumberFormat="1" applyFont="1" applyFill="1" applyAlignment="1">
      <alignment horizontal="left" vertical="center" shrinkToFit="1"/>
    </xf>
    <xf numFmtId="0" fontId="15" fillId="0" borderId="20" xfId="0" applyFont="1" applyBorder="1">
      <alignment vertical="center"/>
    </xf>
    <xf numFmtId="38" fontId="15" fillId="0" borderId="0" xfId="1" applyFont="1">
      <alignment vertical="center"/>
    </xf>
    <xf numFmtId="0" fontId="15" fillId="0" borderId="0" xfId="0" applyFont="1" applyAlignment="1">
      <alignment horizontal="left" vertical="center"/>
    </xf>
    <xf numFmtId="0" fontId="16" fillId="0" borderId="1" xfId="0" applyFont="1" applyBorder="1" applyAlignment="1">
      <alignment horizontal="center" vertical="center"/>
    </xf>
    <xf numFmtId="0" fontId="15" fillId="0" borderId="0" xfId="0" applyFont="1" applyAlignment="1">
      <alignment horizontal="distributed" vertical="center"/>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xf>
    <xf numFmtId="0" fontId="15" fillId="0" borderId="0" xfId="0" applyFont="1" applyAlignment="1">
      <alignment horizontal="center" vertical="center"/>
    </xf>
    <xf numFmtId="178" fontId="15" fillId="5" borderId="0" xfId="0" applyNumberFormat="1" applyFont="1" applyFill="1" applyAlignment="1">
      <alignment horizontal="left" vertical="center" shrinkToFit="1"/>
    </xf>
    <xf numFmtId="0" fontId="15" fillId="0" borderId="2" xfId="0" applyFont="1" applyBorder="1" applyAlignment="1">
      <alignment horizontal="center" vertical="center"/>
    </xf>
    <xf numFmtId="0" fontId="30" fillId="0" borderId="1" xfId="0" applyFont="1" applyBorder="1" applyAlignment="1" applyProtection="1">
      <alignment horizontal="center" vertical="center" wrapText="1"/>
    </xf>
    <xf numFmtId="0" fontId="30" fillId="2" borderId="1" xfId="0" applyFont="1" applyFill="1" applyBorder="1" applyProtection="1">
      <alignment vertical="center"/>
    </xf>
    <xf numFmtId="0" fontId="30" fillId="2" borderId="1" xfId="0" applyFont="1" applyFill="1" applyBorder="1" applyAlignment="1" applyProtection="1">
      <alignment horizontal="center" vertical="top"/>
    </xf>
    <xf numFmtId="0" fontId="30" fillId="0" borderId="0" xfId="0" applyFont="1" applyProtection="1">
      <alignment vertical="center"/>
    </xf>
    <xf numFmtId="2" fontId="15" fillId="5" borderId="1" xfId="0" applyNumberFormat="1" applyFont="1" applyFill="1" applyBorder="1" applyAlignment="1">
      <alignment horizontal="center" vertical="center"/>
    </xf>
    <xf numFmtId="181" fontId="15" fillId="2" borderId="1" xfId="0" applyNumberFormat="1" applyFont="1" applyFill="1" applyBorder="1" applyAlignment="1">
      <alignment horizontal="center" vertical="center"/>
    </xf>
    <xf numFmtId="0" fontId="32" fillId="0" borderId="0" xfId="0" applyFont="1">
      <alignment vertical="center"/>
    </xf>
    <xf numFmtId="0" fontId="32" fillId="0" borderId="0" xfId="0" applyFont="1" applyBorder="1">
      <alignment vertical="center"/>
    </xf>
    <xf numFmtId="0" fontId="16" fillId="0" borderId="0" xfId="0" applyFont="1" applyAlignment="1">
      <alignment horizontal="right" vertical="center"/>
    </xf>
    <xf numFmtId="178" fontId="16" fillId="0" borderId="0" xfId="0" applyNumberFormat="1" applyFont="1" applyFill="1" applyAlignment="1">
      <alignment horizontal="left" vertical="center" shrinkToFit="1"/>
    </xf>
    <xf numFmtId="0" fontId="16" fillId="0" borderId="1" xfId="0" applyFont="1" applyBorder="1">
      <alignment vertical="center"/>
    </xf>
    <xf numFmtId="0" fontId="16" fillId="0" borderId="1" xfId="0" applyFont="1" applyBorder="1" applyAlignment="1">
      <alignment vertical="center" wrapText="1"/>
    </xf>
    <xf numFmtId="38" fontId="16" fillId="2" borderId="1" xfId="1" applyFont="1" applyFill="1" applyBorder="1" applyAlignment="1">
      <alignment vertical="center" shrinkToFit="1"/>
    </xf>
    <xf numFmtId="38" fontId="16" fillId="5" borderId="1" xfId="1" applyFont="1" applyFill="1" applyBorder="1" applyAlignment="1">
      <alignment vertical="center" shrinkToFit="1"/>
    </xf>
    <xf numFmtId="0" fontId="22" fillId="4" borderId="13" xfId="0" applyFont="1" applyFill="1" applyBorder="1" applyAlignment="1">
      <alignment vertical="center" wrapText="1" shrinkToFit="1"/>
    </xf>
    <xf numFmtId="0" fontId="22" fillId="4" borderId="14" xfId="0" applyFont="1" applyFill="1" applyBorder="1">
      <alignment vertical="center"/>
    </xf>
    <xf numFmtId="0" fontId="22" fillId="4" borderId="14" xfId="0" applyFont="1" applyFill="1" applyBorder="1" applyAlignment="1">
      <alignment vertical="center" wrapText="1" shrinkToFit="1"/>
    </xf>
    <xf numFmtId="0" fontId="22" fillId="4" borderId="5" xfId="0" applyFont="1" applyFill="1" applyBorder="1">
      <alignment vertical="center"/>
    </xf>
    <xf numFmtId="0" fontId="37" fillId="0" borderId="0" xfId="0" applyFont="1">
      <alignment vertical="center"/>
    </xf>
    <xf numFmtId="0" fontId="38" fillId="0" borderId="0" xfId="0" applyFont="1">
      <alignment vertical="center"/>
    </xf>
    <xf numFmtId="38" fontId="15" fillId="5" borderId="1" xfId="1" applyFont="1" applyFill="1" applyBorder="1" applyAlignment="1">
      <alignment horizontal="right" vertical="center"/>
    </xf>
    <xf numFmtId="178" fontId="15" fillId="5" borderId="1" xfId="1" applyNumberFormat="1" applyFont="1" applyFill="1" applyBorder="1" applyAlignment="1">
      <alignment horizontal="center" vertical="center"/>
    </xf>
    <xf numFmtId="178" fontId="15" fillId="5" borderId="1" xfId="0" applyNumberFormat="1" applyFont="1" applyFill="1" applyBorder="1" applyAlignment="1">
      <alignment horizontal="center" vertical="center"/>
    </xf>
    <xf numFmtId="0" fontId="16" fillId="0" borderId="1" xfId="0" applyFont="1" applyFill="1" applyBorder="1" applyAlignment="1">
      <alignment vertical="center"/>
    </xf>
    <xf numFmtId="0" fontId="15" fillId="0" borderId="1" xfId="0" applyFont="1" applyFill="1" applyBorder="1" applyAlignment="1">
      <alignment horizontal="center" vertical="center"/>
    </xf>
    <xf numFmtId="38" fontId="15" fillId="0" borderId="1" xfId="1" applyFont="1" applyFill="1" applyBorder="1" applyAlignment="1">
      <alignment horizontal="right" vertical="center" wrapText="1"/>
    </xf>
    <xf numFmtId="0" fontId="23" fillId="6" borderId="0" xfId="0" applyFont="1" applyFill="1" applyBorder="1" applyAlignment="1">
      <alignment horizontal="center" vertical="center"/>
    </xf>
    <xf numFmtId="0" fontId="36" fillId="0" borderId="10" xfId="0" applyFont="1" applyBorder="1" applyAlignment="1">
      <alignment horizontal="center" vertical="center"/>
    </xf>
    <xf numFmtId="0" fontId="36" fillId="0" borderId="20" xfId="0" applyFont="1" applyBorder="1" applyAlignment="1">
      <alignment horizontal="center" vertical="center"/>
    </xf>
    <xf numFmtId="0" fontId="36" fillId="0" borderId="6" xfId="0" applyFont="1" applyBorder="1" applyAlignment="1">
      <alignment horizontal="center" vertical="center"/>
    </xf>
    <xf numFmtId="0" fontId="23" fillId="0" borderId="9" xfId="0" applyFont="1" applyBorder="1" applyAlignment="1">
      <alignment horizontal="left" vertical="center" wrapText="1"/>
    </xf>
    <xf numFmtId="0" fontId="23" fillId="0" borderId="9" xfId="0" applyFont="1" applyBorder="1" applyAlignment="1">
      <alignment horizontal="left" vertical="center"/>
    </xf>
    <xf numFmtId="0" fontId="23" fillId="0" borderId="11" xfId="0" applyFont="1" applyBorder="1" applyAlignment="1">
      <alignment horizontal="left" vertical="center"/>
    </xf>
    <xf numFmtId="0" fontId="23" fillId="0" borderId="0" xfId="0" applyFont="1" applyBorder="1" applyAlignment="1">
      <alignment horizontal="left" vertical="center"/>
    </xf>
    <xf numFmtId="0" fontId="23" fillId="0" borderId="12" xfId="0" applyFont="1" applyBorder="1" applyAlignment="1">
      <alignment horizontal="left" vertical="center"/>
    </xf>
    <xf numFmtId="0" fontId="23" fillId="0" borderId="8" xfId="0" applyFont="1" applyBorder="1" applyAlignment="1">
      <alignment horizontal="left" vertical="center"/>
    </xf>
    <xf numFmtId="0" fontId="23" fillId="0" borderId="7" xfId="0" applyFont="1" applyBorder="1" applyAlignment="1">
      <alignment horizontal="left" vertical="center"/>
    </xf>
    <xf numFmtId="0" fontId="19" fillId="0" borderId="0" xfId="0" applyFont="1" applyAlignment="1">
      <alignment horizontal="left" vertical="center"/>
    </xf>
    <xf numFmtId="0" fontId="23" fillId="6" borderId="0" xfId="0" applyFont="1" applyFill="1" applyAlignment="1">
      <alignment horizontal="left" vertical="center"/>
    </xf>
    <xf numFmtId="0" fontId="23" fillId="6" borderId="0" xfId="0" applyFont="1" applyFill="1" applyBorder="1" applyAlignment="1">
      <alignment horizontal="center" vertical="center"/>
    </xf>
    <xf numFmtId="0" fontId="23" fillId="6" borderId="0" xfId="0" applyFont="1" applyFill="1" applyAlignment="1">
      <alignment horizontal="left" vertical="center" wrapText="1"/>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23" fillId="0" borderId="0" xfId="0" applyFont="1" applyAlignment="1">
      <alignment horizontal="left" vertical="center" wrapText="1"/>
    </xf>
    <xf numFmtId="0" fontId="23" fillId="0" borderId="8" xfId="0" applyFont="1" applyBorder="1" applyAlignment="1">
      <alignment horizontal="left" vertical="center" wrapText="1"/>
    </xf>
    <xf numFmtId="0" fontId="12" fillId="2" borderId="18" xfId="0" applyFont="1" applyFill="1" applyBorder="1" applyAlignment="1" applyProtection="1">
      <alignment horizontal="left" vertical="center"/>
      <protection locked="0"/>
    </xf>
    <xf numFmtId="0" fontId="12" fillId="2" borderId="19" xfId="0" applyFont="1" applyFill="1" applyBorder="1" applyAlignment="1" applyProtection="1">
      <alignment horizontal="left" vertical="center"/>
      <protection locked="0"/>
    </xf>
    <xf numFmtId="0" fontId="0" fillId="2" borderId="1" xfId="0" applyFill="1" applyBorder="1" applyAlignment="1">
      <alignment horizontal="center" vertical="top"/>
    </xf>
    <xf numFmtId="0" fontId="5" fillId="0" borderId="0" xfId="2" applyFont="1" applyBorder="1" applyAlignment="1">
      <alignment vertical="center" wrapText="1"/>
    </xf>
    <xf numFmtId="0" fontId="4" fillId="0" borderId="3" xfId="2" applyFont="1" applyFill="1" applyBorder="1" applyAlignment="1">
      <alignment horizontal="center" vertical="center"/>
    </xf>
    <xf numFmtId="0" fontId="4" fillId="0" borderId="2" xfId="2" applyFont="1" applyFill="1" applyBorder="1" applyAlignment="1">
      <alignment horizontal="center" vertical="center"/>
    </xf>
    <xf numFmtId="0" fontId="0" fillId="0" borderId="10" xfId="3" applyNumberFormat="1" applyFont="1" applyBorder="1" applyAlignment="1">
      <alignment horizontal="center" vertical="center" wrapText="1"/>
    </xf>
    <xf numFmtId="0" fontId="0" fillId="0" borderId="9" xfId="3" applyNumberFormat="1" applyFont="1" applyBorder="1" applyAlignment="1">
      <alignment horizontal="center" vertical="center" wrapText="1"/>
    </xf>
    <xf numFmtId="0" fontId="0" fillId="0" borderId="11" xfId="3"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15" fillId="0" borderId="0" xfId="0" applyFont="1" applyAlignment="1" applyProtection="1">
      <alignment horizontal="center" vertical="center"/>
    </xf>
    <xf numFmtId="0" fontId="30" fillId="0" borderId="1" xfId="0" applyFont="1" applyBorder="1" applyAlignment="1" applyProtection="1">
      <alignment horizontal="left" vertical="center" wrapText="1"/>
    </xf>
    <xf numFmtId="0" fontId="30" fillId="0" borderId="1" xfId="0" applyFont="1" applyBorder="1" applyAlignment="1" applyProtection="1">
      <alignment horizontal="center" vertical="center"/>
    </xf>
    <xf numFmtId="0" fontId="30" fillId="0" borderId="0" xfId="0" applyFont="1" applyAlignment="1">
      <alignment horizontal="left" vertical="center"/>
    </xf>
    <xf numFmtId="0" fontId="30" fillId="0" borderId="27" xfId="0" applyFont="1" applyBorder="1" applyAlignment="1" applyProtection="1">
      <alignment horizontal="center" vertical="center"/>
    </xf>
    <xf numFmtId="0" fontId="30" fillId="0" borderId="1" xfId="0" applyFont="1" applyBorder="1" applyAlignment="1" applyProtection="1">
      <alignment horizontal="center" vertical="center" wrapText="1"/>
    </xf>
    <xf numFmtId="0" fontId="30" fillId="0" borderId="1" xfId="0" applyFont="1" applyBorder="1" applyAlignment="1" applyProtection="1">
      <alignment horizontal="left" vertical="center"/>
    </xf>
    <xf numFmtId="0" fontId="15" fillId="0" borderId="1" xfId="0" applyFont="1" applyBorder="1" applyAlignment="1" applyProtection="1">
      <alignment horizontal="center" vertical="center"/>
    </xf>
    <xf numFmtId="178" fontId="15" fillId="5" borderId="1" xfId="0" applyNumberFormat="1" applyFont="1" applyFill="1" applyBorder="1" applyAlignment="1" applyProtection="1">
      <alignment horizontal="left" vertical="center"/>
    </xf>
    <xf numFmtId="0" fontId="30"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xf>
    <xf numFmtId="0" fontId="16" fillId="0" borderId="1" xfId="0" applyFont="1" applyBorder="1" applyAlignment="1">
      <alignment horizontal="center" vertical="center"/>
    </xf>
    <xf numFmtId="0" fontId="16" fillId="0" borderId="21" xfId="0" applyFont="1" applyBorder="1" applyAlignment="1">
      <alignment horizontal="center" vertical="center" wrapText="1"/>
    </xf>
    <xf numFmtId="0" fontId="16" fillId="2" borderId="21" xfId="0" applyFont="1" applyFill="1" applyBorder="1" applyAlignment="1">
      <alignment horizontal="left"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2" borderId="13" xfId="0" applyFont="1" applyFill="1" applyBorder="1" applyAlignment="1">
      <alignment horizontal="left" vertical="center"/>
    </xf>
    <xf numFmtId="0" fontId="16" fillId="0" borderId="22" xfId="0" applyFont="1" applyBorder="1" applyAlignment="1">
      <alignment horizontal="center" vertical="center" wrapText="1"/>
    </xf>
    <xf numFmtId="0" fontId="16" fillId="0" borderId="22" xfId="0" applyFont="1" applyBorder="1" applyAlignment="1">
      <alignment horizontal="center" vertical="center"/>
    </xf>
    <xf numFmtId="0" fontId="16" fillId="2" borderId="22" xfId="0" applyFont="1" applyFill="1" applyBorder="1" applyAlignment="1">
      <alignment horizontal="left"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2" borderId="5" xfId="0" applyFont="1" applyFill="1" applyBorder="1" applyAlignment="1">
      <alignment horizontal="left" vertical="center"/>
    </xf>
    <xf numFmtId="0" fontId="16" fillId="2" borderId="1" xfId="0" applyFont="1" applyFill="1" applyBorder="1" applyAlignment="1">
      <alignment horizontal="left" vertical="top"/>
    </xf>
    <xf numFmtId="0" fontId="16" fillId="0" borderId="8" xfId="0" applyFont="1" applyBorder="1" applyAlignment="1">
      <alignment horizontal="left" vertical="center" shrinkToFit="1"/>
    </xf>
    <xf numFmtId="0" fontId="16" fillId="0" borderId="0" xfId="0" applyFont="1" applyAlignment="1">
      <alignment horizontal="center" vertical="center"/>
    </xf>
    <xf numFmtId="0" fontId="16" fillId="5" borderId="1" xfId="0" applyFont="1" applyFill="1" applyBorder="1" applyAlignment="1">
      <alignment horizontal="center" vertical="center"/>
    </xf>
    <xf numFmtId="0" fontId="16" fillId="0" borderId="0" xfId="0" applyFont="1" applyFill="1" applyAlignment="1">
      <alignment horizontal="distributed" vertical="center" shrinkToFit="1"/>
    </xf>
    <xf numFmtId="0" fontId="16" fillId="0" borderId="0" xfId="0" applyFont="1" applyBorder="1" applyAlignment="1">
      <alignment horizontal="left" vertical="center" shrinkToFit="1"/>
    </xf>
    <xf numFmtId="0" fontId="16" fillId="0" borderId="1" xfId="0" applyFont="1" applyFill="1" applyBorder="1" applyAlignment="1">
      <alignment horizontal="lef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2" borderId="1" xfId="0" applyFont="1" applyFill="1" applyBorder="1" applyAlignment="1">
      <alignment horizontal="center" vertical="center"/>
    </xf>
    <xf numFmtId="0" fontId="16" fillId="2" borderId="21" xfId="0" applyFont="1" applyFill="1" applyBorder="1" applyAlignment="1">
      <alignment horizontal="left" vertical="center" wrapText="1"/>
    </xf>
    <xf numFmtId="178" fontId="16" fillId="5" borderId="5" xfId="0" applyNumberFormat="1" applyFont="1" applyFill="1" applyBorder="1" applyAlignment="1">
      <alignment horizontal="left" vertical="center"/>
    </xf>
    <xf numFmtId="49" fontId="16" fillId="2" borderId="21" xfId="0" applyNumberFormat="1" applyFont="1" applyFill="1" applyBorder="1" applyAlignment="1">
      <alignment horizontal="left" vertical="center"/>
    </xf>
    <xf numFmtId="49" fontId="16" fillId="2" borderId="1" xfId="0" applyNumberFormat="1" applyFont="1" applyFill="1" applyBorder="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left" vertical="center"/>
    </xf>
    <xf numFmtId="0" fontId="15" fillId="0" borderId="20"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12" xfId="0" applyFont="1" applyBorder="1" applyAlignment="1" applyProtection="1">
      <alignment horizontal="left" vertical="center"/>
    </xf>
    <xf numFmtId="0" fontId="15" fillId="0" borderId="20" xfId="0" applyFont="1" applyBorder="1" applyAlignment="1" applyProtection="1">
      <alignment horizontal="distributed" vertical="center"/>
    </xf>
    <xf numFmtId="0" fontId="15" fillId="0" borderId="0" xfId="0" applyFont="1" applyBorder="1" applyAlignment="1" applyProtection="1">
      <alignment horizontal="distributed" vertical="center"/>
    </xf>
    <xf numFmtId="0" fontId="15" fillId="0" borderId="12" xfId="0" applyFont="1" applyBorder="1" applyAlignment="1" applyProtection="1">
      <alignment horizontal="distributed" vertical="center"/>
    </xf>
    <xf numFmtId="0" fontId="15" fillId="0" borderId="6"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0" borderId="6" xfId="0" applyFont="1" applyBorder="1" applyAlignment="1" applyProtection="1">
      <alignment horizontal="distributed" vertical="center"/>
    </xf>
    <xf numFmtId="0" fontId="15" fillId="0" borderId="8" xfId="0" applyFont="1" applyBorder="1" applyAlignment="1" applyProtection="1">
      <alignment horizontal="distributed" vertical="center"/>
    </xf>
    <xf numFmtId="0" fontId="15" fillId="0" borderId="7" xfId="0" applyFont="1" applyBorder="1" applyAlignment="1" applyProtection="1">
      <alignment horizontal="distributed" vertical="center"/>
    </xf>
    <xf numFmtId="0" fontId="15" fillId="0" borderId="10" xfId="0" applyFont="1" applyBorder="1" applyAlignment="1" applyProtection="1">
      <alignment horizontal="left" vertical="center"/>
    </xf>
    <xf numFmtId="0" fontId="15" fillId="0" borderId="9" xfId="0" applyFont="1" applyBorder="1" applyAlignment="1" applyProtection="1">
      <alignment horizontal="left" vertical="center"/>
    </xf>
    <xf numFmtId="0" fontId="15" fillId="0" borderId="11" xfId="0" applyFont="1" applyBorder="1" applyAlignment="1" applyProtection="1">
      <alignment horizontal="left" vertical="center"/>
    </xf>
    <xf numFmtId="0" fontId="15" fillId="0" borderId="2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0" xfId="0" applyFont="1" applyAlignment="1" applyProtection="1">
      <alignment horizontal="left" vertical="center"/>
    </xf>
    <xf numFmtId="0" fontId="15" fillId="0" borderId="0" xfId="0" applyFont="1" applyAlignment="1" applyProtection="1">
      <alignment horizontal="distributed" vertical="center"/>
    </xf>
    <xf numFmtId="0" fontId="15" fillId="0" borderId="6"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2" borderId="0" xfId="0" applyFont="1" applyFill="1" applyBorder="1" applyAlignment="1" applyProtection="1">
      <alignment horizontal="left" vertical="center"/>
    </xf>
    <xf numFmtId="0" fontId="15" fillId="2" borderId="12"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0" fontId="15" fillId="2" borderId="7" xfId="0" applyFont="1" applyFill="1" applyBorder="1" applyAlignment="1" applyProtection="1">
      <alignment horizontal="left" vertical="center"/>
    </xf>
    <xf numFmtId="0" fontId="30" fillId="0" borderId="10" xfId="0" applyFont="1" applyBorder="1" applyAlignment="1" applyProtection="1">
      <alignment horizontal="distributed" vertical="center"/>
    </xf>
    <xf numFmtId="0" fontId="30" fillId="0" borderId="9" xfId="0" applyFont="1" applyBorder="1" applyAlignment="1" applyProtection="1">
      <alignment horizontal="distributed" vertical="center"/>
    </xf>
    <xf numFmtId="0" fontId="30" fillId="0" borderId="11" xfId="0" applyFont="1" applyBorder="1" applyAlignment="1" applyProtection="1">
      <alignment horizontal="distributed" vertical="center"/>
    </xf>
    <xf numFmtId="0" fontId="30" fillId="0" borderId="20" xfId="0" applyFont="1" applyBorder="1" applyAlignment="1">
      <alignment horizontal="distributed" vertical="center"/>
    </xf>
    <xf numFmtId="0" fontId="30" fillId="0" borderId="0" xfId="0" applyFont="1" applyBorder="1" applyAlignment="1">
      <alignment horizontal="distributed" vertical="center"/>
    </xf>
    <xf numFmtId="0" fontId="30" fillId="0" borderId="12" xfId="0" applyFont="1" applyBorder="1" applyAlignment="1">
      <alignment horizontal="distributed" vertical="center"/>
    </xf>
    <xf numFmtId="0" fontId="30" fillId="0" borderId="20" xfId="0" applyFont="1" applyBorder="1" applyAlignment="1" applyProtection="1">
      <alignment horizontal="left" vertical="center"/>
    </xf>
    <xf numFmtId="0" fontId="30" fillId="0" borderId="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20" xfId="0" applyFont="1" applyBorder="1" applyAlignment="1" applyProtection="1">
      <alignment horizontal="distributed" vertical="center"/>
    </xf>
    <xf numFmtId="0" fontId="30" fillId="0" borderId="0" xfId="0" applyFont="1" applyBorder="1" applyAlignment="1" applyProtection="1">
      <alignment horizontal="distributed" vertical="center"/>
    </xf>
    <xf numFmtId="0" fontId="30" fillId="0" borderId="12" xfId="0" applyFont="1" applyBorder="1" applyAlignment="1" applyProtection="1">
      <alignment horizontal="distributed" vertical="center"/>
    </xf>
    <xf numFmtId="0" fontId="30" fillId="0" borderId="20"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12" xfId="0" applyFont="1" applyBorder="1" applyAlignment="1" applyProtection="1">
      <alignment horizontal="center" vertical="center"/>
    </xf>
    <xf numFmtId="0" fontId="31" fillId="0" borderId="0" xfId="0" applyFont="1" applyAlignment="1">
      <alignment horizontal="center" vertical="center" textRotation="255"/>
    </xf>
    <xf numFmtId="0" fontId="30" fillId="0" borderId="23" xfId="0" applyFont="1" applyBorder="1" applyAlignment="1" applyProtection="1">
      <alignment horizontal="left" vertical="center"/>
    </xf>
    <xf numFmtId="0" fontId="30" fillId="0" borderId="24" xfId="0" applyFont="1" applyBorder="1" applyAlignment="1" applyProtection="1">
      <alignment horizontal="left" vertical="center"/>
    </xf>
    <xf numFmtId="0" fontId="30" fillId="0" borderId="25" xfId="0" applyFont="1" applyBorder="1" applyAlignment="1" applyProtection="1">
      <alignment horizontal="left" vertical="center"/>
    </xf>
    <xf numFmtId="0" fontId="16" fillId="0" borderId="0" xfId="0" applyFont="1" applyAlignment="1">
      <alignment horizontal="distributed" vertical="center" shrinkToFit="1"/>
    </xf>
    <xf numFmtId="0" fontId="16" fillId="2" borderId="28"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30" xfId="0" applyFont="1" applyFill="1" applyBorder="1" applyAlignment="1">
      <alignment horizontal="left"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2" borderId="5"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8" xfId="0" applyFont="1" applyFill="1" applyBorder="1" applyAlignment="1">
      <alignment horizontal="left" vertical="center"/>
    </xf>
    <xf numFmtId="0" fontId="16" fillId="2" borderId="7" xfId="0" applyFont="1" applyFill="1" applyBorder="1" applyAlignment="1">
      <alignment horizontal="left"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5" fillId="2" borderId="1" xfId="0" applyFont="1" applyFill="1" applyBorder="1" applyAlignment="1">
      <alignment horizontal="center" vertical="center" shrinkToFit="1"/>
    </xf>
    <xf numFmtId="0" fontId="15" fillId="2" borderId="1" xfId="0" applyFont="1" applyFill="1" applyBorder="1" applyAlignment="1">
      <alignment horizontal="center" vertical="center"/>
    </xf>
    <xf numFmtId="38" fontId="15" fillId="5" borderId="1" xfId="0" applyNumberFormat="1" applyFont="1" applyFill="1" applyBorder="1" applyAlignment="1">
      <alignment horizontal="center" vertical="center"/>
    </xf>
    <xf numFmtId="0" fontId="15" fillId="5" borderId="1" xfId="0" applyFont="1" applyFill="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distributed" vertical="center"/>
    </xf>
    <xf numFmtId="38" fontId="15" fillId="2" borderId="1" xfId="1" applyFont="1" applyFill="1" applyBorder="1" applyAlignment="1">
      <alignment horizontal="center" vertical="center"/>
    </xf>
    <xf numFmtId="38" fontId="15" fillId="5" borderId="1" xfId="1" applyFont="1" applyFill="1" applyBorder="1" applyAlignment="1">
      <alignment horizontal="center" vertical="center"/>
    </xf>
    <xf numFmtId="180" fontId="15" fillId="2" borderId="1" xfId="0" applyNumberFormat="1" applyFont="1" applyFill="1" applyBorder="1" applyAlignment="1">
      <alignment horizontal="right" vertical="center"/>
    </xf>
    <xf numFmtId="180" fontId="15" fillId="2" borderId="3" xfId="0" applyNumberFormat="1" applyFont="1" applyFill="1" applyBorder="1" applyAlignment="1">
      <alignment horizontal="right" vertical="center"/>
    </xf>
    <xf numFmtId="180" fontId="15" fillId="5" borderId="1" xfId="0" applyNumberFormat="1" applyFont="1" applyFill="1" applyBorder="1" applyAlignment="1">
      <alignment horizontal="right" vertical="center"/>
    </xf>
    <xf numFmtId="180" fontId="15" fillId="5" borderId="3" xfId="0" applyNumberFormat="1" applyFont="1" applyFill="1" applyBorder="1" applyAlignment="1">
      <alignment horizontal="right" vertical="center"/>
    </xf>
    <xf numFmtId="38" fontId="15" fillId="2" borderId="1" xfId="1" applyFont="1" applyFill="1" applyBorder="1" applyAlignment="1">
      <alignment horizontal="right" vertical="center"/>
    </xf>
    <xf numFmtId="38" fontId="15" fillId="2" borderId="3" xfId="1" applyFont="1" applyFill="1" applyBorder="1" applyAlignment="1">
      <alignment horizontal="right" vertical="center"/>
    </xf>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0" borderId="9" xfId="0" applyFont="1" applyBorder="1" applyAlignment="1">
      <alignment horizontal="left" vertical="center"/>
    </xf>
    <xf numFmtId="38" fontId="15" fillId="5" borderId="1" xfId="1" applyFont="1" applyFill="1" applyBorder="1" applyAlignment="1">
      <alignment horizontal="right" vertical="center"/>
    </xf>
    <xf numFmtId="38" fontId="15" fillId="5" borderId="3" xfId="1" applyFont="1" applyFill="1" applyBorder="1" applyAlignment="1">
      <alignment horizontal="right"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39" fillId="2" borderId="1" xfId="0" applyFont="1" applyFill="1" applyBorder="1" applyAlignment="1">
      <alignment horizontal="left" vertical="center"/>
    </xf>
    <xf numFmtId="0" fontId="15" fillId="2" borderId="0" xfId="0" applyFont="1" applyFill="1" applyAlignment="1">
      <alignment horizontal="left" vertical="center"/>
    </xf>
    <xf numFmtId="178" fontId="15" fillId="5" borderId="0" xfId="0" applyNumberFormat="1" applyFont="1" applyFill="1" applyAlignment="1">
      <alignment horizontal="left" vertical="center"/>
    </xf>
    <xf numFmtId="0" fontId="15" fillId="5" borderId="0" xfId="0" applyFont="1" applyFill="1" applyAlignment="1">
      <alignment horizontal="left" vertical="center"/>
    </xf>
    <xf numFmtId="0" fontId="15" fillId="2" borderId="8" xfId="0" applyFont="1" applyFill="1" applyBorder="1" applyAlignment="1">
      <alignment horizontal="left" vertical="center"/>
    </xf>
    <xf numFmtId="0" fontId="16" fillId="0" borderId="0" xfId="0" applyFont="1" applyAlignment="1">
      <alignment horizontal="left" vertical="center"/>
    </xf>
    <xf numFmtId="178" fontId="16" fillId="5" borderId="0" xfId="0" applyNumberFormat="1" applyFont="1" applyFill="1" applyAlignment="1">
      <alignment horizontal="left" vertical="center"/>
    </xf>
    <xf numFmtId="38" fontId="16" fillId="5" borderId="3" xfId="1" applyFont="1" applyFill="1" applyBorder="1" applyAlignment="1">
      <alignment horizontal="center" vertical="center" shrinkToFit="1"/>
    </xf>
    <xf numFmtId="38" fontId="16" fillId="5" borderId="2" xfId="1" applyFont="1" applyFill="1" applyBorder="1" applyAlignment="1">
      <alignment horizontal="center" vertical="center" shrinkToFit="1"/>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178" fontId="16" fillId="5" borderId="0" xfId="0" applyNumberFormat="1" applyFont="1" applyFill="1" applyAlignment="1">
      <alignment horizontal="left" vertical="center" shrinkToFit="1"/>
    </xf>
    <xf numFmtId="0" fontId="16" fillId="0" borderId="0" xfId="0" applyFont="1" applyAlignment="1">
      <alignment horizontal="distributed" vertical="center"/>
    </xf>
    <xf numFmtId="180" fontId="15" fillId="5" borderId="1" xfId="0" applyNumberFormat="1" applyFont="1" applyFill="1" applyBorder="1" applyAlignment="1">
      <alignment horizontal="center" vertical="center"/>
    </xf>
    <xf numFmtId="180" fontId="15" fillId="5" borderId="3" xfId="0" applyNumberFormat="1" applyFont="1" applyFill="1" applyBorder="1" applyAlignment="1">
      <alignment horizontal="center" vertical="center"/>
    </xf>
    <xf numFmtId="38" fontId="15" fillId="2" borderId="3" xfId="1" applyFont="1" applyFill="1" applyBorder="1" applyAlignment="1">
      <alignment horizontal="center" vertical="center"/>
    </xf>
    <xf numFmtId="38" fontId="15" fillId="5" borderId="3" xfId="1" applyFont="1" applyFill="1" applyBorder="1" applyAlignment="1">
      <alignment horizontal="center" vertical="center"/>
    </xf>
    <xf numFmtId="180" fontId="15" fillId="2" borderId="1" xfId="0" applyNumberFormat="1" applyFont="1" applyFill="1" applyBorder="1" applyAlignment="1">
      <alignment horizontal="center" vertical="center"/>
    </xf>
    <xf numFmtId="180" fontId="15" fillId="2" borderId="3" xfId="0" applyNumberFormat="1" applyFont="1" applyFill="1" applyBorder="1" applyAlignment="1">
      <alignment horizontal="center" vertical="center"/>
    </xf>
  </cellXfs>
  <cellStyles count="5">
    <cellStyle name="パーセント 2" xfId="3"/>
    <cellStyle name="桁区切り" xfId="1" builtinId="6"/>
    <cellStyle name="桁区切り 2" xfId="4"/>
    <cellStyle name="標準" xfId="0" builtinId="0"/>
    <cellStyle name="標準 2" xfId="2"/>
  </cellStyles>
  <dxfs count="0"/>
  <tableStyles count="0" defaultTableStyle="TableStyleMedium2" defaultPivotStyle="PivotStyleLight16"/>
  <colors>
    <mruColors>
      <color rgb="FFFFF905"/>
      <color rgb="FFDED900"/>
      <color rgb="FFFCF6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1694331</xdr:colOff>
      <xdr:row>43</xdr:row>
      <xdr:rowOff>104375</xdr:rowOff>
    </xdr:to>
    <xdr:pic>
      <xdr:nvPicPr>
        <xdr:cNvPr id="2" name="図 1"/>
        <xdr:cNvPicPr>
          <a:picLocks noChangeAspect="1"/>
        </xdr:cNvPicPr>
      </xdr:nvPicPr>
      <xdr:blipFill>
        <a:blip xmlns:r="http://schemas.openxmlformats.org/officeDocument/2006/relationships" r:embed="rId1"/>
        <a:stretch>
          <a:fillRect/>
        </a:stretch>
      </xdr:blipFill>
      <xdr:spPr>
        <a:xfrm>
          <a:off x="333375" y="7686675"/>
          <a:ext cx="8952381" cy="3200000"/>
        </a:xfrm>
        <a:prstGeom prst="rect">
          <a:avLst/>
        </a:prstGeom>
      </xdr:spPr>
    </xdr:pic>
    <xdr:clientData/>
  </xdr:twoCellAnchor>
  <xdr:twoCellAnchor editAs="oneCell">
    <xdr:from>
      <xdr:col>1</xdr:col>
      <xdr:colOff>0</xdr:colOff>
      <xdr:row>45</xdr:row>
      <xdr:rowOff>0</xdr:rowOff>
    </xdr:from>
    <xdr:to>
      <xdr:col>5</xdr:col>
      <xdr:colOff>1722902</xdr:colOff>
      <xdr:row>62</xdr:row>
      <xdr:rowOff>104256</xdr:rowOff>
    </xdr:to>
    <xdr:pic>
      <xdr:nvPicPr>
        <xdr:cNvPr id="3" name="図 2"/>
        <xdr:cNvPicPr>
          <a:picLocks noChangeAspect="1"/>
        </xdr:cNvPicPr>
      </xdr:nvPicPr>
      <xdr:blipFill>
        <a:blip xmlns:r="http://schemas.openxmlformats.org/officeDocument/2006/relationships" r:embed="rId2"/>
        <a:stretch>
          <a:fillRect/>
        </a:stretch>
      </xdr:blipFill>
      <xdr:spPr>
        <a:xfrm>
          <a:off x="333375" y="11258550"/>
          <a:ext cx="8980952" cy="4152381"/>
        </a:xfrm>
        <a:prstGeom prst="rect">
          <a:avLst/>
        </a:prstGeom>
      </xdr:spPr>
    </xdr:pic>
    <xdr:clientData/>
  </xdr:twoCellAnchor>
  <xdr:twoCellAnchor editAs="oneCell">
    <xdr:from>
      <xdr:col>0</xdr:col>
      <xdr:colOff>323850</xdr:colOff>
      <xdr:row>64</xdr:row>
      <xdr:rowOff>142875</xdr:rowOff>
    </xdr:from>
    <xdr:to>
      <xdr:col>5</xdr:col>
      <xdr:colOff>1675282</xdr:colOff>
      <xdr:row>79</xdr:row>
      <xdr:rowOff>28143</xdr:rowOff>
    </xdr:to>
    <xdr:pic>
      <xdr:nvPicPr>
        <xdr:cNvPr id="4" name="図 3"/>
        <xdr:cNvPicPr>
          <a:picLocks noChangeAspect="1"/>
        </xdr:cNvPicPr>
      </xdr:nvPicPr>
      <xdr:blipFill>
        <a:blip xmlns:r="http://schemas.openxmlformats.org/officeDocument/2006/relationships" r:embed="rId3"/>
        <a:stretch>
          <a:fillRect/>
        </a:stretch>
      </xdr:blipFill>
      <xdr:spPr>
        <a:xfrm>
          <a:off x="323850" y="15925800"/>
          <a:ext cx="8942857" cy="3457143"/>
        </a:xfrm>
        <a:prstGeom prst="rect">
          <a:avLst/>
        </a:prstGeom>
      </xdr:spPr>
    </xdr:pic>
    <xdr:clientData/>
  </xdr:twoCellAnchor>
  <xdr:twoCellAnchor editAs="oneCell">
    <xdr:from>
      <xdr:col>0</xdr:col>
      <xdr:colOff>333374</xdr:colOff>
      <xdr:row>81</xdr:row>
      <xdr:rowOff>228600</xdr:rowOff>
    </xdr:from>
    <xdr:to>
      <xdr:col>5</xdr:col>
      <xdr:colOff>1724024</xdr:colOff>
      <xdr:row>97</xdr:row>
      <xdr:rowOff>209076</xdr:rowOff>
    </xdr:to>
    <xdr:pic>
      <xdr:nvPicPr>
        <xdr:cNvPr id="5" name="図 4"/>
        <xdr:cNvPicPr>
          <a:picLocks noChangeAspect="1"/>
        </xdr:cNvPicPr>
      </xdr:nvPicPr>
      <xdr:blipFill>
        <a:blip xmlns:r="http://schemas.openxmlformats.org/officeDocument/2006/relationships" r:embed="rId4"/>
        <a:stretch>
          <a:fillRect/>
        </a:stretch>
      </xdr:blipFill>
      <xdr:spPr>
        <a:xfrm>
          <a:off x="333374" y="20059650"/>
          <a:ext cx="8982075" cy="3790476"/>
        </a:xfrm>
        <a:prstGeom prst="rect">
          <a:avLst/>
        </a:prstGeom>
      </xdr:spPr>
    </xdr:pic>
    <xdr:clientData/>
  </xdr:twoCellAnchor>
  <xdr:twoCellAnchor editAs="oneCell">
    <xdr:from>
      <xdr:col>1</xdr:col>
      <xdr:colOff>0</xdr:colOff>
      <xdr:row>100</xdr:row>
      <xdr:rowOff>95250</xdr:rowOff>
    </xdr:from>
    <xdr:to>
      <xdr:col>5</xdr:col>
      <xdr:colOff>1683753</xdr:colOff>
      <xdr:row>115</xdr:row>
      <xdr:rowOff>50369</xdr:rowOff>
    </xdr:to>
    <xdr:pic>
      <xdr:nvPicPr>
        <xdr:cNvPr id="6" name="図 5"/>
        <xdr:cNvPicPr>
          <a:picLocks noChangeAspect="1"/>
        </xdr:cNvPicPr>
      </xdr:nvPicPr>
      <xdr:blipFill>
        <a:blip xmlns:r="http://schemas.openxmlformats.org/officeDocument/2006/relationships" r:embed="rId5"/>
        <a:stretch>
          <a:fillRect/>
        </a:stretch>
      </xdr:blipFill>
      <xdr:spPr>
        <a:xfrm>
          <a:off x="333375" y="24450675"/>
          <a:ext cx="8941803" cy="35269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62</xdr:row>
          <xdr:rowOff>266700</xdr:rowOff>
        </xdr:from>
        <xdr:to>
          <xdr:col>0</xdr:col>
          <xdr:colOff>274320</xdr:colOff>
          <xdr:row>63</xdr:row>
          <xdr:rowOff>312420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17</xdr:row>
      <xdr:rowOff>142875</xdr:rowOff>
    </xdr:from>
    <xdr:to>
      <xdr:col>8</xdr:col>
      <xdr:colOff>171450</xdr:colOff>
      <xdr:row>40</xdr:row>
      <xdr:rowOff>152400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200525"/>
          <a:ext cx="7286625"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213360</xdr:colOff>
          <xdr:row>6</xdr:row>
          <xdr:rowOff>114300</xdr:rowOff>
        </xdr:from>
        <xdr:to>
          <xdr:col>0</xdr:col>
          <xdr:colOff>464820</xdr:colOff>
          <xdr:row>6</xdr:row>
          <xdr:rowOff>419100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7</xdr:row>
          <xdr:rowOff>114300</xdr:rowOff>
        </xdr:from>
        <xdr:to>
          <xdr:col>0</xdr:col>
          <xdr:colOff>464820</xdr:colOff>
          <xdr:row>7</xdr:row>
          <xdr:rowOff>419100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8</xdr:row>
          <xdr:rowOff>213360</xdr:rowOff>
        </xdr:from>
        <xdr:to>
          <xdr:col>0</xdr:col>
          <xdr:colOff>327660</xdr:colOff>
          <xdr:row>9</xdr:row>
          <xdr:rowOff>22860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8</xdr:row>
          <xdr:rowOff>213360</xdr:rowOff>
        </xdr:from>
        <xdr:to>
          <xdr:col>0</xdr:col>
          <xdr:colOff>617220</xdr:colOff>
          <xdr:row>9</xdr:row>
          <xdr:rowOff>22860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6</xdr:row>
          <xdr:rowOff>114300</xdr:rowOff>
        </xdr:from>
        <xdr:to>
          <xdr:col>11</xdr:col>
          <xdr:colOff>175260</xdr:colOff>
          <xdr:row>6</xdr:row>
          <xdr:rowOff>419100</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7</xdr:row>
          <xdr:rowOff>114300</xdr:rowOff>
        </xdr:from>
        <xdr:to>
          <xdr:col>11</xdr:col>
          <xdr:colOff>175260</xdr:colOff>
          <xdr:row>7</xdr:row>
          <xdr:rowOff>419100</xdr:rowOff>
        </xdr:to>
        <xdr:sp macro="" textlink="">
          <xdr:nvSpPr>
            <xdr:cNvPr id="40988"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8</xdr:row>
          <xdr:rowOff>114300</xdr:rowOff>
        </xdr:from>
        <xdr:to>
          <xdr:col>11</xdr:col>
          <xdr:colOff>175260</xdr:colOff>
          <xdr:row>8</xdr:row>
          <xdr:rowOff>419100</xdr:rowOff>
        </xdr:to>
        <xdr:sp macro="" textlink="">
          <xdr:nvSpPr>
            <xdr:cNvPr id="40989"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9</xdr:row>
          <xdr:rowOff>114300</xdr:rowOff>
        </xdr:from>
        <xdr:to>
          <xdr:col>11</xdr:col>
          <xdr:colOff>175260</xdr:colOff>
          <xdr:row>9</xdr:row>
          <xdr:rowOff>419100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10</xdr:row>
          <xdr:rowOff>114300</xdr:rowOff>
        </xdr:from>
        <xdr:to>
          <xdr:col>11</xdr:col>
          <xdr:colOff>175260</xdr:colOff>
          <xdr:row>10</xdr:row>
          <xdr:rowOff>419100</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11</xdr:row>
          <xdr:rowOff>114300</xdr:rowOff>
        </xdr:from>
        <xdr:to>
          <xdr:col>11</xdr:col>
          <xdr:colOff>175260</xdr:colOff>
          <xdr:row>11</xdr:row>
          <xdr:rowOff>419100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12</xdr:row>
          <xdr:rowOff>114300</xdr:rowOff>
        </xdr:from>
        <xdr:to>
          <xdr:col>11</xdr:col>
          <xdr:colOff>175260</xdr:colOff>
          <xdr:row>12</xdr:row>
          <xdr:rowOff>419100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13</xdr:row>
          <xdr:rowOff>114300</xdr:rowOff>
        </xdr:from>
        <xdr:to>
          <xdr:col>11</xdr:col>
          <xdr:colOff>175260</xdr:colOff>
          <xdr:row>13</xdr:row>
          <xdr:rowOff>419100</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14</xdr:row>
          <xdr:rowOff>114300</xdr:rowOff>
        </xdr:from>
        <xdr:to>
          <xdr:col>11</xdr:col>
          <xdr:colOff>175260</xdr:colOff>
          <xdr:row>14</xdr:row>
          <xdr:rowOff>419100</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9</xdr:row>
          <xdr:rowOff>213360</xdr:rowOff>
        </xdr:from>
        <xdr:to>
          <xdr:col>0</xdr:col>
          <xdr:colOff>327660</xdr:colOff>
          <xdr:row>10</xdr:row>
          <xdr:rowOff>22860</xdr:rowOff>
        </xdr:to>
        <xdr:sp macro="" textlink="">
          <xdr:nvSpPr>
            <xdr:cNvPr id="40996" name="Check Box 36" hidden="1">
              <a:extLst>
                <a:ext uri="{63B3BB69-23CF-44E3-9099-C40C66FF867C}">
                  <a14:compatExt spid="_x0000_s40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9</xdr:row>
          <xdr:rowOff>213360</xdr:rowOff>
        </xdr:from>
        <xdr:to>
          <xdr:col>0</xdr:col>
          <xdr:colOff>617220</xdr:colOff>
          <xdr:row>10</xdr:row>
          <xdr:rowOff>22860</xdr:rowOff>
        </xdr:to>
        <xdr:sp macro="" textlink="">
          <xdr:nvSpPr>
            <xdr:cNvPr id="40997" name="Check Box 37" hidden="1">
              <a:extLst>
                <a:ext uri="{63B3BB69-23CF-44E3-9099-C40C66FF867C}">
                  <a14:compatExt spid="_x0000_s40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10</xdr:row>
          <xdr:rowOff>213360</xdr:rowOff>
        </xdr:from>
        <xdr:to>
          <xdr:col>0</xdr:col>
          <xdr:colOff>327660</xdr:colOff>
          <xdr:row>11</xdr:row>
          <xdr:rowOff>22860</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10</xdr:row>
          <xdr:rowOff>213360</xdr:rowOff>
        </xdr:from>
        <xdr:to>
          <xdr:col>0</xdr:col>
          <xdr:colOff>617220</xdr:colOff>
          <xdr:row>11</xdr:row>
          <xdr:rowOff>22860</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11</xdr:row>
          <xdr:rowOff>213360</xdr:rowOff>
        </xdr:from>
        <xdr:to>
          <xdr:col>0</xdr:col>
          <xdr:colOff>327660</xdr:colOff>
          <xdr:row>12</xdr:row>
          <xdr:rowOff>22860</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11</xdr:row>
          <xdr:rowOff>213360</xdr:rowOff>
        </xdr:from>
        <xdr:to>
          <xdr:col>0</xdr:col>
          <xdr:colOff>617220</xdr:colOff>
          <xdr:row>12</xdr:row>
          <xdr:rowOff>22860</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12</xdr:row>
          <xdr:rowOff>213360</xdr:rowOff>
        </xdr:from>
        <xdr:to>
          <xdr:col>0</xdr:col>
          <xdr:colOff>327660</xdr:colOff>
          <xdr:row>13</xdr:row>
          <xdr:rowOff>22860</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12</xdr:row>
          <xdr:rowOff>213360</xdr:rowOff>
        </xdr:from>
        <xdr:to>
          <xdr:col>0</xdr:col>
          <xdr:colOff>617220</xdr:colOff>
          <xdr:row>13</xdr:row>
          <xdr:rowOff>22860</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13</xdr:row>
          <xdr:rowOff>213360</xdr:rowOff>
        </xdr:from>
        <xdr:to>
          <xdr:col>0</xdr:col>
          <xdr:colOff>327660</xdr:colOff>
          <xdr:row>14</xdr:row>
          <xdr:rowOff>22860</xdr:rowOff>
        </xdr:to>
        <xdr:sp macro="" textlink="">
          <xdr:nvSpPr>
            <xdr:cNvPr id="41004" name="Check Box 44" hidden="1">
              <a:extLst>
                <a:ext uri="{63B3BB69-23CF-44E3-9099-C40C66FF867C}">
                  <a14:compatExt spid="_x0000_s41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13</xdr:row>
          <xdr:rowOff>213360</xdr:rowOff>
        </xdr:from>
        <xdr:to>
          <xdr:col>0</xdr:col>
          <xdr:colOff>617220</xdr:colOff>
          <xdr:row>14</xdr:row>
          <xdr:rowOff>22860</xdr:rowOff>
        </xdr:to>
        <xdr:sp macro="" textlink="">
          <xdr:nvSpPr>
            <xdr:cNvPr id="41005" name="Check Box 45" hidden="1">
              <a:extLst>
                <a:ext uri="{63B3BB69-23CF-44E3-9099-C40C66FF867C}">
                  <a14:compatExt spid="_x0000_s41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14</xdr:row>
          <xdr:rowOff>213360</xdr:rowOff>
        </xdr:from>
        <xdr:to>
          <xdr:col>0</xdr:col>
          <xdr:colOff>327660</xdr:colOff>
          <xdr:row>15</xdr:row>
          <xdr:rowOff>22860</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14</xdr:row>
          <xdr:rowOff>213360</xdr:rowOff>
        </xdr:from>
        <xdr:to>
          <xdr:col>0</xdr:col>
          <xdr:colOff>617220</xdr:colOff>
          <xdr:row>15</xdr:row>
          <xdr:rowOff>22860</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23</xdr:row>
          <xdr:rowOff>60960</xdr:rowOff>
        </xdr:from>
        <xdr:to>
          <xdr:col>1</xdr:col>
          <xdr:colOff>518160</xdr:colOff>
          <xdr:row>23</xdr:row>
          <xdr:rowOff>350520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68580</xdr:rowOff>
        </xdr:from>
        <xdr:to>
          <xdr:col>1</xdr:col>
          <xdr:colOff>518160</xdr:colOff>
          <xdr:row>24</xdr:row>
          <xdr:rowOff>365760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60960</xdr:rowOff>
        </xdr:from>
        <xdr:to>
          <xdr:col>4</xdr:col>
          <xdr:colOff>365760</xdr:colOff>
          <xdr:row>23</xdr:row>
          <xdr:rowOff>350520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60960</xdr:rowOff>
        </xdr:from>
        <xdr:to>
          <xdr:col>6</xdr:col>
          <xdr:colOff>335280</xdr:colOff>
          <xdr:row>23</xdr:row>
          <xdr:rowOff>350520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xdr:row>
          <xdr:rowOff>60960</xdr:rowOff>
        </xdr:from>
        <xdr:to>
          <xdr:col>10</xdr:col>
          <xdr:colOff>99060</xdr:colOff>
          <xdr:row>23</xdr:row>
          <xdr:rowOff>350520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60960</xdr:rowOff>
        </xdr:from>
        <xdr:to>
          <xdr:col>4</xdr:col>
          <xdr:colOff>365760</xdr:colOff>
          <xdr:row>24</xdr:row>
          <xdr:rowOff>350520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20</xdr:row>
          <xdr:rowOff>38100</xdr:rowOff>
        </xdr:from>
        <xdr:to>
          <xdr:col>12</xdr:col>
          <xdr:colOff>45720</xdr:colOff>
          <xdr:row>21</xdr:row>
          <xdr:rowOff>0</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38100</xdr:rowOff>
        </xdr:from>
        <xdr:to>
          <xdr:col>12</xdr:col>
          <xdr:colOff>45720</xdr:colOff>
          <xdr:row>22</xdr:row>
          <xdr:rowOff>0</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38100</xdr:rowOff>
        </xdr:from>
        <xdr:to>
          <xdr:col>12</xdr:col>
          <xdr:colOff>45720</xdr:colOff>
          <xdr:row>23</xdr:row>
          <xdr:rowOff>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xdr:row>
          <xdr:rowOff>38100</xdr:rowOff>
        </xdr:from>
        <xdr:to>
          <xdr:col>12</xdr:col>
          <xdr:colOff>45720</xdr:colOff>
          <xdr:row>24</xdr:row>
          <xdr:rowOff>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xdr:row>
          <xdr:rowOff>38100</xdr:rowOff>
        </xdr:from>
        <xdr:to>
          <xdr:col>12</xdr:col>
          <xdr:colOff>45720</xdr:colOff>
          <xdr:row>25</xdr:row>
          <xdr:rowOff>0</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xdr:row>
          <xdr:rowOff>38100</xdr:rowOff>
        </xdr:from>
        <xdr:to>
          <xdr:col>12</xdr:col>
          <xdr:colOff>45720</xdr:colOff>
          <xdr:row>26</xdr:row>
          <xdr:rowOff>0</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62</xdr:row>
          <xdr:rowOff>266700</xdr:rowOff>
        </xdr:from>
        <xdr:to>
          <xdr:col>0</xdr:col>
          <xdr:colOff>274320</xdr:colOff>
          <xdr:row>63</xdr:row>
          <xdr:rowOff>312420</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62</xdr:row>
          <xdr:rowOff>266700</xdr:rowOff>
        </xdr:from>
        <xdr:to>
          <xdr:col>0</xdr:col>
          <xdr:colOff>274320</xdr:colOff>
          <xdr:row>63</xdr:row>
          <xdr:rowOff>312420</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62</xdr:row>
          <xdr:rowOff>266700</xdr:rowOff>
        </xdr:from>
        <xdr:to>
          <xdr:col>0</xdr:col>
          <xdr:colOff>274320</xdr:colOff>
          <xdr:row>63</xdr:row>
          <xdr:rowOff>312420</xdr:rowOff>
        </xdr:to>
        <xdr:sp macro="" textlink="">
          <xdr:nvSpPr>
            <xdr:cNvPr id="54273" name="Check Box 1" hidden="1">
              <a:extLst>
                <a:ext uri="{63B3BB69-23CF-44E3-9099-C40C66FF867C}">
                  <a14:compatExt spid="_x0000_s5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62</xdr:row>
          <xdr:rowOff>266700</xdr:rowOff>
        </xdr:from>
        <xdr:to>
          <xdr:col>0</xdr:col>
          <xdr:colOff>274320</xdr:colOff>
          <xdr:row>63</xdr:row>
          <xdr:rowOff>312420</xdr:rowOff>
        </xdr:to>
        <xdr:sp macro="" textlink="">
          <xdr:nvSpPr>
            <xdr:cNvPr id="56321" name="Check Box 1"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35.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omments" Target="../comments2.xml"/><Relationship Id="rId4" Type="http://schemas.openxmlformats.org/officeDocument/2006/relationships/ctrlProp" Target="../ctrlProps/ctrlProp3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comments" Target="../comments3.xml"/><Relationship Id="rId4" Type="http://schemas.openxmlformats.org/officeDocument/2006/relationships/ctrlProp" Target="../ctrlProps/ctrlProp3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comments" Target="../comments4.xml"/><Relationship Id="rId4" Type="http://schemas.openxmlformats.org/officeDocument/2006/relationships/ctrlProp" Target="../ctrlProps/ctrlProp4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comments" Target="../comments5.xml"/><Relationship Id="rId4" Type="http://schemas.openxmlformats.org/officeDocument/2006/relationships/ctrlProp" Target="../ctrlProps/ctrlProp4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8.bin"/><Relationship Id="rId5" Type="http://schemas.openxmlformats.org/officeDocument/2006/relationships/comments" Target="../comments6.xml"/><Relationship Id="rId4" Type="http://schemas.openxmlformats.org/officeDocument/2006/relationships/ctrlProp" Target="../ctrlProps/ctrlProp42.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100"/>
  <sheetViews>
    <sheetView tabSelected="1" zoomScaleNormal="100" workbookViewId="0">
      <selection activeCell="A2" sqref="A2"/>
    </sheetView>
  </sheetViews>
  <sheetFormatPr defaultColWidth="9" defaultRowHeight="17.399999999999999"/>
  <cols>
    <col min="1" max="1" width="4.3984375" style="55" customWidth="1"/>
    <col min="2" max="2" width="53.3984375" style="55" customWidth="1"/>
    <col min="3" max="3" width="5.5" style="55" customWidth="1"/>
    <col min="4" max="4" width="17.19921875" style="55" customWidth="1"/>
    <col min="5" max="5" width="19.09765625" style="55" customWidth="1"/>
    <col min="6" max="6" width="39" style="55" customWidth="1"/>
    <col min="7" max="16384" width="9" style="55"/>
  </cols>
  <sheetData>
    <row r="1" spans="1:6" ht="33.75" customHeight="1">
      <c r="A1" s="156" t="s">
        <v>527</v>
      </c>
      <c r="B1" s="156"/>
      <c r="C1" s="156"/>
      <c r="D1" s="156"/>
      <c r="E1" s="156"/>
      <c r="F1" s="156"/>
    </row>
    <row r="3" spans="1:6" s="56" customFormat="1" ht="19.2">
      <c r="A3" s="66" t="s">
        <v>135</v>
      </c>
    </row>
    <row r="4" spans="1:6" s="57" customFormat="1" ht="26.25" customHeight="1">
      <c r="A4" s="145" t="s">
        <v>133</v>
      </c>
      <c r="B4" s="157" t="s">
        <v>503</v>
      </c>
      <c r="C4" s="157"/>
      <c r="D4" s="157"/>
      <c r="E4" s="157"/>
      <c r="F4" s="157"/>
    </row>
    <row r="5" spans="1:6" s="57" customFormat="1" ht="26.25" customHeight="1">
      <c r="A5" s="158" t="s">
        <v>127</v>
      </c>
      <c r="B5" s="159" t="s">
        <v>461</v>
      </c>
      <c r="C5" s="159"/>
      <c r="D5" s="159"/>
      <c r="E5" s="159"/>
      <c r="F5" s="159"/>
    </row>
    <row r="6" spans="1:6" s="57" customFormat="1" ht="26.25" customHeight="1">
      <c r="A6" s="158"/>
      <c r="B6" s="159"/>
      <c r="C6" s="159"/>
      <c r="D6" s="159"/>
      <c r="E6" s="159"/>
      <c r="F6" s="159"/>
    </row>
    <row r="7" spans="1:6" s="58" customFormat="1" ht="19.2"/>
    <row r="8" spans="1:6" s="57" customFormat="1" ht="19.2">
      <c r="A8" s="66" t="s">
        <v>136</v>
      </c>
    </row>
    <row r="9" spans="1:6" s="58" customFormat="1" ht="19.2">
      <c r="B9" s="59" t="s">
        <v>446</v>
      </c>
    </row>
    <row r="10" spans="1:6" s="58" customFormat="1" ht="19.5" customHeight="1">
      <c r="B10" s="59" t="s">
        <v>458</v>
      </c>
    </row>
    <row r="11" spans="1:6" s="58" customFormat="1" ht="19.2">
      <c r="B11" s="59" t="s">
        <v>459</v>
      </c>
    </row>
    <row r="12" spans="1:6" s="58" customFormat="1" ht="19.2">
      <c r="B12" s="59" t="s">
        <v>460</v>
      </c>
    </row>
    <row r="13" spans="1:6" s="58" customFormat="1" ht="19.2">
      <c r="B13" s="60" t="s">
        <v>447</v>
      </c>
    </row>
    <row r="14" spans="1:6" s="58" customFormat="1" ht="19.2">
      <c r="B14" s="63" t="s">
        <v>448</v>
      </c>
      <c r="C14" s="160" t="s">
        <v>462</v>
      </c>
      <c r="D14" s="162" t="s">
        <v>463</v>
      </c>
      <c r="E14" s="162"/>
      <c r="F14" s="162"/>
    </row>
    <row r="15" spans="1:6" s="58" customFormat="1" ht="19.5" customHeight="1">
      <c r="B15" s="59" t="s">
        <v>449</v>
      </c>
      <c r="C15" s="161"/>
      <c r="D15" s="163"/>
      <c r="E15" s="163"/>
      <c r="F15" s="163"/>
    </row>
    <row r="16" spans="1:6" s="58" customFormat="1" ht="19.2">
      <c r="B16" s="133" t="s">
        <v>450</v>
      </c>
      <c r="C16" s="146" t="s">
        <v>462</v>
      </c>
      <c r="D16" s="149" t="s">
        <v>502</v>
      </c>
      <c r="E16" s="150"/>
      <c r="F16" s="151"/>
    </row>
    <row r="17" spans="1:6" s="58" customFormat="1" ht="19.2">
      <c r="B17" s="134" t="s">
        <v>451</v>
      </c>
      <c r="C17" s="147"/>
      <c r="D17" s="152"/>
      <c r="E17" s="152"/>
      <c r="F17" s="153"/>
    </row>
    <row r="18" spans="1:6" s="58" customFormat="1" ht="19.2">
      <c r="B18" s="135" t="s">
        <v>452</v>
      </c>
      <c r="C18" s="147"/>
      <c r="D18" s="152"/>
      <c r="E18" s="152"/>
      <c r="F18" s="153"/>
    </row>
    <row r="19" spans="1:6" s="58" customFormat="1" ht="19.2">
      <c r="B19" s="134" t="s">
        <v>453</v>
      </c>
      <c r="C19" s="147"/>
      <c r="D19" s="152"/>
      <c r="E19" s="152"/>
      <c r="F19" s="153"/>
    </row>
    <row r="20" spans="1:6" s="58" customFormat="1" ht="19.2">
      <c r="B20" s="135" t="s">
        <v>454</v>
      </c>
      <c r="C20" s="147"/>
      <c r="D20" s="152"/>
      <c r="E20" s="152"/>
      <c r="F20" s="153"/>
    </row>
    <row r="21" spans="1:6" s="58" customFormat="1" ht="19.5" customHeight="1">
      <c r="B21" s="134" t="s">
        <v>455</v>
      </c>
      <c r="C21" s="147"/>
      <c r="D21" s="152"/>
      <c r="E21" s="152"/>
      <c r="F21" s="153"/>
    </row>
    <row r="22" spans="1:6" s="58" customFormat="1" ht="19.2">
      <c r="B22" s="135" t="s">
        <v>456</v>
      </c>
      <c r="C22" s="147"/>
      <c r="D22" s="152"/>
      <c r="E22" s="152"/>
      <c r="F22" s="153"/>
    </row>
    <row r="23" spans="1:6" s="58" customFormat="1" ht="19.2">
      <c r="B23" s="136" t="s">
        <v>457</v>
      </c>
      <c r="C23" s="148"/>
      <c r="D23" s="154"/>
      <c r="E23" s="154"/>
      <c r="F23" s="155"/>
    </row>
    <row r="24" spans="1:6">
      <c r="D24" s="64"/>
      <c r="E24" s="64"/>
      <c r="F24" s="64"/>
    </row>
    <row r="25" spans="1:6" s="57" customFormat="1" ht="19.2">
      <c r="A25" s="66" t="s">
        <v>137</v>
      </c>
      <c r="B25" s="58"/>
    </row>
    <row r="26" spans="1:6" ht="19.2">
      <c r="A26" s="65"/>
      <c r="B26" s="57" t="s">
        <v>464</v>
      </c>
    </row>
    <row r="27" spans="1:6">
      <c r="B27" s="137" t="s">
        <v>465</v>
      </c>
    </row>
    <row r="28" spans="1:6" ht="9" customHeight="1"/>
    <row r="29" spans="1:6">
      <c r="B29" s="138" t="s">
        <v>466</v>
      </c>
    </row>
    <row r="30" spans="1:6">
      <c r="B30" s="56" t="s">
        <v>467</v>
      </c>
    </row>
    <row r="32" spans="1:6">
      <c r="B32" s="55" t="s">
        <v>138</v>
      </c>
    </row>
    <row r="45" spans="2:2">
      <c r="B45" s="56" t="s">
        <v>468</v>
      </c>
    </row>
    <row r="64" spans="2:2">
      <c r="B64" s="56" t="s">
        <v>469</v>
      </c>
    </row>
    <row r="81" spans="2:2">
      <c r="B81" s="56" t="s">
        <v>470</v>
      </c>
    </row>
    <row r="100" spans="2:2">
      <c r="B100" s="56" t="s">
        <v>471</v>
      </c>
    </row>
  </sheetData>
  <sheetProtection selectLockedCells="1" selectUnlockedCells="1"/>
  <mergeCells count="8">
    <mergeCell ref="C16:C23"/>
    <mergeCell ref="D16:F23"/>
    <mergeCell ref="A1:F1"/>
    <mergeCell ref="B4:F4"/>
    <mergeCell ref="A5:A6"/>
    <mergeCell ref="B5:F6"/>
    <mergeCell ref="C14:C15"/>
    <mergeCell ref="D14:F15"/>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5"/>
  <sheetViews>
    <sheetView workbookViewId="0">
      <selection activeCell="E3" sqref="E3:E19"/>
    </sheetView>
  </sheetViews>
  <sheetFormatPr defaultRowHeight="18"/>
  <sheetData>
    <row r="3" spans="2:5">
      <c r="B3" t="s">
        <v>8</v>
      </c>
      <c r="E3" t="s">
        <v>510</v>
      </c>
    </row>
    <row r="4" spans="2:5">
      <c r="B4" t="s">
        <v>9</v>
      </c>
      <c r="E4" t="s">
        <v>511</v>
      </c>
    </row>
    <row r="5" spans="2:5">
      <c r="B5" t="s">
        <v>10</v>
      </c>
      <c r="E5" t="s">
        <v>512</v>
      </c>
    </row>
    <row r="6" spans="2:5">
      <c r="B6" t="s">
        <v>41</v>
      </c>
      <c r="E6" t="s">
        <v>513</v>
      </c>
    </row>
    <row r="7" spans="2:5">
      <c r="B7" t="s">
        <v>472</v>
      </c>
      <c r="E7" t="s">
        <v>514</v>
      </c>
    </row>
    <row r="8" spans="2:5">
      <c r="B8" t="s">
        <v>473</v>
      </c>
      <c r="E8" t="s">
        <v>515</v>
      </c>
    </row>
    <row r="9" spans="2:5">
      <c r="B9" t="s">
        <v>11</v>
      </c>
      <c r="E9" t="s">
        <v>516</v>
      </c>
    </row>
    <row r="10" spans="2:5">
      <c r="B10" t="s">
        <v>474</v>
      </c>
      <c r="E10" t="s">
        <v>517</v>
      </c>
    </row>
    <row r="11" spans="2:5">
      <c r="B11" t="s">
        <v>33</v>
      </c>
      <c r="E11" t="s">
        <v>518</v>
      </c>
    </row>
    <row r="12" spans="2:5">
      <c r="B12" t="s">
        <v>35</v>
      </c>
      <c r="E12" t="s">
        <v>519</v>
      </c>
    </row>
    <row r="13" spans="2:5">
      <c r="B13" t="s">
        <v>12</v>
      </c>
      <c r="E13" t="s">
        <v>520</v>
      </c>
    </row>
    <row r="14" spans="2:5">
      <c r="B14" t="s">
        <v>19</v>
      </c>
      <c r="E14" t="s">
        <v>521</v>
      </c>
    </row>
    <row r="15" spans="2:5">
      <c r="B15" t="s">
        <v>38</v>
      </c>
      <c r="E15" t="s">
        <v>522</v>
      </c>
    </row>
    <row r="16" spans="2:5">
      <c r="B16" t="s">
        <v>108</v>
      </c>
      <c r="E16" t="s">
        <v>523</v>
      </c>
    </row>
    <row r="17" spans="2:5">
      <c r="B17" t="s">
        <v>45</v>
      </c>
      <c r="E17" t="s">
        <v>524</v>
      </c>
    </row>
    <row r="18" spans="2:5">
      <c r="B18" t="s">
        <v>49</v>
      </c>
      <c r="E18" t="s">
        <v>525</v>
      </c>
    </row>
    <row r="19" spans="2:5">
      <c r="B19" t="s">
        <v>13</v>
      </c>
      <c r="E19" t="s">
        <v>526</v>
      </c>
    </row>
    <row r="20" spans="2:5">
      <c r="B20" t="s">
        <v>14</v>
      </c>
    </row>
    <row r="21" spans="2:5">
      <c r="B21" t="s">
        <v>475</v>
      </c>
    </row>
    <row r="22" spans="2:5">
      <c r="B22" t="s">
        <v>15</v>
      </c>
    </row>
    <row r="23" spans="2:5">
      <c r="B23" t="s">
        <v>16</v>
      </c>
    </row>
    <row r="24" spans="2:5">
      <c r="B24" t="s">
        <v>17</v>
      </c>
    </row>
    <row r="25" spans="2:5">
      <c r="B25" t="s">
        <v>18</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S63"/>
  <sheetViews>
    <sheetView view="pageBreakPreview" topLeftCell="A10" zoomScaleNormal="100" zoomScaleSheetLayoutView="100" workbookViewId="0">
      <selection activeCell="A20" sqref="A20:N20"/>
    </sheetView>
  </sheetViews>
  <sheetFormatPr defaultColWidth="9" defaultRowHeight="21" customHeight="1"/>
  <cols>
    <col min="1" max="1" width="14.09765625" style="92" customWidth="1"/>
    <col min="2" max="13" width="5.3984375" style="92" customWidth="1"/>
    <col min="14" max="14" width="8" style="92" customWidth="1"/>
    <col min="15" max="15" width="13.8984375" style="92" customWidth="1"/>
    <col min="16" max="16" width="9" style="92"/>
    <col min="17" max="17" width="0" style="92" hidden="1" customWidth="1"/>
    <col min="18" max="16384" width="9" style="92"/>
  </cols>
  <sheetData>
    <row r="1" spans="1:14" ht="21" customHeight="1">
      <c r="A1" s="92" t="s">
        <v>231</v>
      </c>
    </row>
    <row r="2" spans="1:14" ht="21" customHeight="1">
      <c r="A2" s="242" t="s">
        <v>477</v>
      </c>
      <c r="B2" s="243"/>
      <c r="C2" s="243"/>
      <c r="D2" s="243"/>
      <c r="E2" s="243"/>
      <c r="F2" s="243"/>
      <c r="G2" s="243"/>
      <c r="H2" s="243"/>
      <c r="I2" s="243"/>
      <c r="J2" s="243"/>
      <c r="K2" s="243"/>
      <c r="L2" s="243"/>
      <c r="M2" s="243"/>
      <c r="N2" s="244"/>
    </row>
    <row r="3" spans="1:14" ht="21" customHeight="1">
      <c r="A3" s="245" t="s">
        <v>478</v>
      </c>
      <c r="B3" s="246"/>
      <c r="C3" s="246"/>
      <c r="D3" s="246"/>
      <c r="E3" s="246"/>
      <c r="F3" s="246"/>
      <c r="G3" s="246"/>
      <c r="H3" s="246"/>
      <c r="I3" s="246"/>
      <c r="J3" s="246"/>
      <c r="K3" s="246"/>
      <c r="L3" s="246"/>
      <c r="M3" s="246"/>
      <c r="N3" s="247"/>
    </row>
    <row r="4" spans="1:14" ht="21" customHeight="1">
      <c r="A4" s="248" t="s">
        <v>479</v>
      </c>
      <c r="B4" s="249"/>
      <c r="C4" s="249"/>
      <c r="D4" s="249"/>
      <c r="E4" s="249"/>
      <c r="F4" s="249"/>
      <c r="G4" s="249"/>
      <c r="H4" s="249"/>
      <c r="I4" s="249"/>
      <c r="J4" s="249"/>
      <c r="K4" s="249"/>
      <c r="L4" s="249"/>
      <c r="M4" s="249"/>
      <c r="N4" s="250"/>
    </row>
    <row r="5" spans="1:14" ht="21" customHeight="1">
      <c r="A5" s="248" t="s">
        <v>480</v>
      </c>
      <c r="B5" s="249"/>
      <c r="C5" s="249"/>
      <c r="D5" s="249"/>
      <c r="E5" s="249"/>
      <c r="F5" s="249"/>
      <c r="G5" s="249"/>
      <c r="H5" s="249"/>
      <c r="I5" s="249"/>
      <c r="J5" s="249"/>
      <c r="K5" s="249"/>
      <c r="L5" s="249"/>
      <c r="M5" s="249"/>
      <c r="N5" s="250"/>
    </row>
    <row r="6" spans="1:14" ht="21" customHeight="1">
      <c r="A6" s="248" t="s">
        <v>233</v>
      </c>
      <c r="B6" s="249"/>
      <c r="C6" s="249"/>
      <c r="D6" s="249"/>
      <c r="E6" s="249"/>
      <c r="F6" s="249"/>
      <c r="G6" s="249"/>
      <c r="H6" s="249"/>
      <c r="I6" s="249"/>
      <c r="J6" s="249"/>
      <c r="K6" s="249"/>
      <c r="L6" s="249"/>
      <c r="M6" s="249"/>
      <c r="N6" s="250"/>
    </row>
    <row r="7" spans="1:14" ht="21" customHeight="1">
      <c r="A7" s="251" t="s">
        <v>232</v>
      </c>
      <c r="B7" s="252"/>
      <c r="C7" s="252"/>
      <c r="D7" s="252"/>
      <c r="E7" s="252"/>
      <c r="F7" s="252"/>
      <c r="G7" s="252"/>
      <c r="H7" s="252"/>
      <c r="I7" s="252"/>
      <c r="J7" s="252"/>
      <c r="K7" s="252"/>
      <c r="L7" s="252"/>
      <c r="M7" s="252"/>
      <c r="N7" s="253"/>
    </row>
    <row r="8" spans="1:14" ht="21" customHeight="1">
      <c r="A8" s="248" t="s">
        <v>235</v>
      </c>
      <c r="B8" s="249"/>
      <c r="C8" s="249"/>
      <c r="D8" s="249"/>
      <c r="E8" s="249"/>
      <c r="F8" s="249"/>
      <c r="G8" s="249"/>
      <c r="H8" s="249"/>
      <c r="I8" s="249"/>
      <c r="J8" s="249"/>
      <c r="K8" s="249"/>
      <c r="L8" s="249"/>
      <c r="M8" s="249"/>
      <c r="N8" s="250"/>
    </row>
    <row r="9" spans="1:14" ht="21" customHeight="1">
      <c r="A9" s="254" t="s">
        <v>236</v>
      </c>
      <c r="B9" s="255"/>
      <c r="C9" s="255"/>
      <c r="D9" s="255"/>
      <c r="E9" s="255"/>
      <c r="F9" s="255"/>
      <c r="G9" s="255"/>
      <c r="H9" s="255"/>
      <c r="I9" s="255"/>
      <c r="J9" s="255"/>
      <c r="K9" s="255"/>
      <c r="L9" s="255"/>
      <c r="M9" s="255"/>
      <c r="N9" s="256"/>
    </row>
    <row r="10" spans="1:14" ht="21" customHeight="1">
      <c r="A10" s="251" t="s">
        <v>240</v>
      </c>
      <c r="B10" s="252"/>
      <c r="C10" s="252"/>
      <c r="D10" s="252"/>
      <c r="E10" s="252"/>
      <c r="F10" s="252"/>
      <c r="G10" s="252"/>
      <c r="H10" s="252"/>
      <c r="I10" s="252"/>
      <c r="J10" s="252"/>
      <c r="K10" s="252"/>
      <c r="L10" s="252"/>
      <c r="M10" s="252"/>
      <c r="N10" s="253"/>
    </row>
    <row r="11" spans="1:14" ht="21" customHeight="1">
      <c r="A11" s="248" t="s">
        <v>241</v>
      </c>
      <c r="B11" s="249"/>
      <c r="C11" s="249"/>
      <c r="D11" s="249"/>
      <c r="E11" s="249"/>
      <c r="F11" s="249"/>
      <c r="G11" s="249"/>
      <c r="H11" s="249"/>
      <c r="I11" s="249"/>
      <c r="J11" s="249"/>
      <c r="K11" s="249"/>
      <c r="L11" s="249"/>
      <c r="M11" s="249"/>
      <c r="N11" s="250"/>
    </row>
    <row r="12" spans="1:14" ht="21" customHeight="1">
      <c r="A12" s="248" t="s">
        <v>237</v>
      </c>
      <c r="B12" s="249"/>
      <c r="C12" s="249"/>
      <c r="D12" s="249"/>
      <c r="E12" s="249"/>
      <c r="F12" s="249"/>
      <c r="G12" s="249"/>
      <c r="H12" s="249"/>
      <c r="I12" s="249"/>
      <c r="J12" s="249"/>
      <c r="K12" s="249"/>
      <c r="L12" s="249"/>
      <c r="M12" s="249"/>
      <c r="N12" s="250"/>
    </row>
    <row r="13" spans="1:14" ht="21" customHeight="1">
      <c r="A13" s="251" t="s">
        <v>242</v>
      </c>
      <c r="B13" s="252"/>
      <c r="C13" s="252"/>
      <c r="D13" s="252"/>
      <c r="E13" s="252"/>
      <c r="F13" s="252"/>
      <c r="G13" s="252"/>
      <c r="H13" s="252"/>
      <c r="I13" s="252"/>
      <c r="J13" s="252"/>
      <c r="K13" s="252"/>
      <c r="L13" s="252"/>
      <c r="M13" s="252"/>
      <c r="N13" s="253"/>
    </row>
    <row r="14" spans="1:14" ht="21" customHeight="1">
      <c r="A14" s="248" t="s">
        <v>243</v>
      </c>
      <c r="B14" s="249"/>
      <c r="C14" s="249"/>
      <c r="D14" s="249"/>
      <c r="E14" s="249"/>
      <c r="F14" s="249"/>
      <c r="G14" s="249"/>
      <c r="H14" s="249"/>
      <c r="I14" s="249"/>
      <c r="J14" s="249"/>
      <c r="K14" s="249"/>
      <c r="L14" s="249"/>
      <c r="M14" s="249"/>
      <c r="N14" s="250"/>
    </row>
    <row r="15" spans="1:14" ht="21" customHeight="1">
      <c r="A15" s="248" t="s">
        <v>244</v>
      </c>
      <c r="B15" s="249"/>
      <c r="C15" s="249"/>
      <c r="D15" s="249"/>
      <c r="E15" s="249"/>
      <c r="F15" s="249"/>
      <c r="G15" s="249"/>
      <c r="H15" s="249"/>
      <c r="I15" s="249"/>
      <c r="J15" s="249"/>
      <c r="K15" s="249"/>
      <c r="L15" s="249"/>
      <c r="M15" s="249"/>
      <c r="N15" s="250"/>
    </row>
    <row r="16" spans="1:14" ht="21" customHeight="1">
      <c r="A16" s="248" t="s">
        <v>245</v>
      </c>
      <c r="B16" s="249"/>
      <c r="C16" s="249"/>
      <c r="D16" s="249"/>
      <c r="E16" s="249"/>
      <c r="F16" s="249"/>
      <c r="G16" s="249"/>
      <c r="H16" s="249"/>
      <c r="I16" s="249"/>
      <c r="J16" s="249"/>
      <c r="K16" s="249"/>
      <c r="L16" s="249"/>
      <c r="M16" s="249"/>
      <c r="N16" s="250"/>
    </row>
    <row r="17" spans="1:19" ht="21" customHeight="1">
      <c r="A17" s="248" t="s">
        <v>238</v>
      </c>
      <c r="B17" s="249"/>
      <c r="C17" s="249"/>
      <c r="D17" s="249"/>
      <c r="E17" s="249"/>
      <c r="F17" s="249"/>
      <c r="G17" s="249"/>
      <c r="H17" s="249"/>
      <c r="I17" s="249"/>
      <c r="J17" s="249"/>
      <c r="K17" s="249"/>
      <c r="L17" s="249"/>
      <c r="M17" s="249"/>
      <c r="N17" s="250"/>
    </row>
    <row r="18" spans="1:19" ht="21" customHeight="1">
      <c r="A18" s="251" t="s">
        <v>239</v>
      </c>
      <c r="B18" s="252"/>
      <c r="C18" s="252"/>
      <c r="D18" s="252"/>
      <c r="E18" s="252"/>
      <c r="F18" s="252"/>
      <c r="G18" s="252"/>
      <c r="H18" s="252"/>
      <c r="I18" s="252"/>
      <c r="J18" s="252"/>
      <c r="K18" s="252"/>
      <c r="L18" s="252"/>
      <c r="M18" s="252"/>
      <c r="N18" s="253"/>
    </row>
    <row r="19" spans="1:19" ht="21" customHeight="1">
      <c r="A19" s="251" t="s">
        <v>246</v>
      </c>
      <c r="B19" s="252"/>
      <c r="C19" s="252"/>
      <c r="D19" s="252"/>
      <c r="E19" s="252"/>
      <c r="F19" s="252"/>
      <c r="G19" s="252"/>
      <c r="H19" s="252"/>
      <c r="I19" s="252"/>
      <c r="J19" s="252"/>
      <c r="K19" s="252"/>
      <c r="L19" s="252"/>
      <c r="M19" s="252"/>
      <c r="N19" s="253"/>
    </row>
    <row r="20" spans="1:19" ht="21" customHeight="1">
      <c r="A20" s="251" t="s">
        <v>247</v>
      </c>
      <c r="B20" s="252"/>
      <c r="C20" s="252"/>
      <c r="D20" s="252"/>
      <c r="E20" s="252"/>
      <c r="F20" s="252"/>
      <c r="G20" s="252"/>
      <c r="H20" s="252"/>
      <c r="I20" s="252"/>
      <c r="J20" s="252"/>
      <c r="K20" s="252"/>
      <c r="L20" s="252"/>
      <c r="M20" s="252"/>
      <c r="N20" s="253"/>
    </row>
    <row r="21" spans="1:19" ht="21" customHeight="1">
      <c r="A21" s="248" t="s">
        <v>248</v>
      </c>
      <c r="B21" s="249"/>
      <c r="C21" s="249"/>
      <c r="D21" s="249"/>
      <c r="E21" s="249"/>
      <c r="F21" s="249"/>
      <c r="G21" s="249"/>
      <c r="H21" s="249"/>
      <c r="I21" s="249"/>
      <c r="J21" s="249"/>
      <c r="K21" s="249"/>
      <c r="L21" s="249"/>
      <c r="M21" s="249"/>
      <c r="N21" s="250"/>
    </row>
    <row r="22" spans="1:19" ht="21" customHeight="1">
      <c r="A22" s="248" t="s">
        <v>505</v>
      </c>
      <c r="B22" s="249"/>
      <c r="C22" s="249"/>
      <c r="D22" s="249"/>
      <c r="E22" s="249"/>
      <c r="F22" s="249"/>
      <c r="G22" s="249"/>
      <c r="H22" s="249"/>
      <c r="I22" s="249"/>
      <c r="J22" s="249"/>
      <c r="K22" s="249"/>
      <c r="L22" s="249"/>
      <c r="M22" s="249"/>
      <c r="N22" s="250"/>
    </row>
    <row r="23" spans="1:19" ht="21" customHeight="1">
      <c r="A23" s="251" t="s">
        <v>249</v>
      </c>
      <c r="B23" s="252"/>
      <c r="C23" s="252"/>
      <c r="D23" s="252"/>
      <c r="E23" s="252"/>
      <c r="F23" s="252"/>
      <c r="G23" s="252"/>
      <c r="H23" s="252"/>
      <c r="I23" s="252"/>
      <c r="J23" s="252"/>
      <c r="K23" s="252"/>
      <c r="L23" s="252"/>
      <c r="M23" s="252"/>
      <c r="N23" s="253"/>
      <c r="S23" s="104"/>
    </row>
    <row r="24" spans="1:19" ht="21" customHeight="1">
      <c r="A24" s="251" t="s">
        <v>250</v>
      </c>
      <c r="B24" s="252"/>
      <c r="C24" s="252"/>
      <c r="D24" s="252"/>
      <c r="E24" s="252"/>
      <c r="F24" s="252"/>
      <c r="G24" s="252"/>
      <c r="H24" s="252"/>
      <c r="I24" s="252"/>
      <c r="J24" s="252"/>
      <c r="K24" s="252"/>
      <c r="L24" s="252"/>
      <c r="M24" s="252"/>
      <c r="N24" s="253"/>
    </row>
    <row r="25" spans="1:19" ht="21" customHeight="1">
      <c r="A25" s="258" t="s">
        <v>251</v>
      </c>
      <c r="B25" s="259"/>
      <c r="C25" s="259"/>
      <c r="D25" s="259"/>
      <c r="E25" s="259"/>
      <c r="F25" s="259"/>
      <c r="G25" s="259"/>
      <c r="H25" s="259"/>
      <c r="I25" s="259"/>
      <c r="J25" s="259"/>
      <c r="K25" s="259"/>
      <c r="L25" s="259"/>
      <c r="M25" s="259"/>
      <c r="N25" s="260"/>
    </row>
    <row r="26" spans="1:19" ht="30" customHeight="1">
      <c r="A26" s="216" t="s">
        <v>252</v>
      </c>
      <c r="B26" s="217"/>
      <c r="C26" s="217"/>
      <c r="D26" s="217"/>
      <c r="E26" s="217"/>
      <c r="F26" s="217"/>
      <c r="G26" s="217"/>
      <c r="H26" s="217"/>
      <c r="I26" s="217"/>
      <c r="J26" s="217"/>
      <c r="K26" s="217"/>
      <c r="L26" s="217"/>
      <c r="M26" s="217"/>
      <c r="N26" s="218"/>
    </row>
    <row r="27" spans="1:19" ht="20.25" customHeight="1">
      <c r="A27" s="231" t="s">
        <v>255</v>
      </c>
      <c r="B27" s="232"/>
      <c r="C27" s="101" t="s">
        <v>254</v>
      </c>
      <c r="D27" s="102"/>
      <c r="E27" s="102"/>
      <c r="F27" s="238"/>
      <c r="G27" s="238"/>
      <c r="H27" s="238"/>
      <c r="I27" s="238"/>
      <c r="J27" s="238"/>
      <c r="K27" s="238"/>
      <c r="L27" s="238"/>
      <c r="M27" s="238"/>
      <c r="N27" s="239"/>
    </row>
    <row r="28" spans="1:19" ht="20.25" customHeight="1">
      <c r="A28" s="231"/>
      <c r="B28" s="232"/>
      <c r="C28" s="101" t="s">
        <v>253</v>
      </c>
      <c r="D28" s="101"/>
      <c r="E28" s="101"/>
      <c r="F28" s="238"/>
      <c r="G28" s="238"/>
      <c r="H28" s="238"/>
      <c r="I28" s="238"/>
      <c r="J28" s="238"/>
      <c r="K28" s="238"/>
      <c r="L28" s="238"/>
      <c r="M28" s="238"/>
      <c r="N28" s="239"/>
    </row>
    <row r="29" spans="1:19" ht="20.25" customHeight="1">
      <c r="A29" s="236"/>
      <c r="B29" s="237"/>
      <c r="C29" s="103" t="s">
        <v>199</v>
      </c>
      <c r="D29" s="103"/>
      <c r="E29" s="103"/>
      <c r="F29" s="240"/>
      <c r="G29" s="240"/>
      <c r="H29" s="240"/>
      <c r="I29" s="240"/>
      <c r="J29" s="240"/>
      <c r="K29" s="240"/>
      <c r="L29" s="240"/>
      <c r="M29" s="240"/>
      <c r="N29" s="241"/>
      <c r="O29" s="257" t="s">
        <v>363</v>
      </c>
    </row>
    <row r="30" spans="1:19" ht="21" customHeight="1">
      <c r="O30" s="257"/>
    </row>
    <row r="31" spans="1:19" ht="21" customHeight="1">
      <c r="O31" s="257"/>
    </row>
    <row r="32" spans="1:19" ht="21" customHeight="1">
      <c r="O32" s="257"/>
    </row>
    <row r="33" spans="1:15" ht="21" customHeight="1">
      <c r="O33" s="257"/>
    </row>
    <row r="34" spans="1:15" ht="21" customHeight="1">
      <c r="O34" s="257"/>
    </row>
    <row r="35" spans="1:15" ht="21" customHeight="1">
      <c r="O35" s="257"/>
    </row>
    <row r="36" spans="1:15" ht="21" customHeight="1">
      <c r="O36" s="257"/>
    </row>
    <row r="37" spans="1:15" ht="21" customHeight="1">
      <c r="A37" s="92" t="s">
        <v>256</v>
      </c>
      <c r="O37" s="257"/>
    </row>
    <row r="39" spans="1:15" ht="21" customHeight="1">
      <c r="A39" s="174" t="s">
        <v>257</v>
      </c>
      <c r="B39" s="174"/>
      <c r="C39" s="174"/>
      <c r="D39" s="174"/>
      <c r="E39" s="174"/>
      <c r="F39" s="174"/>
      <c r="G39" s="174"/>
      <c r="H39" s="174"/>
      <c r="I39" s="174"/>
      <c r="J39" s="174"/>
      <c r="K39" s="174"/>
      <c r="L39" s="174"/>
      <c r="M39" s="174"/>
      <c r="N39" s="174"/>
    </row>
    <row r="41" spans="1:15" ht="21" customHeight="1">
      <c r="A41" s="235" t="s">
        <v>260</v>
      </c>
      <c r="B41" s="235"/>
      <c r="C41" s="235"/>
      <c r="D41" s="235"/>
      <c r="E41" s="235"/>
      <c r="F41" s="235"/>
      <c r="G41" s="235"/>
      <c r="H41" s="235"/>
      <c r="I41" s="235"/>
      <c r="J41" s="235"/>
      <c r="K41" s="235"/>
      <c r="L41" s="235"/>
      <c r="M41" s="235"/>
      <c r="N41" s="235"/>
    </row>
    <row r="42" spans="1:15" ht="21" customHeight="1">
      <c r="A42" s="235" t="s">
        <v>258</v>
      </c>
      <c r="B42" s="235"/>
      <c r="C42" s="235"/>
      <c r="D42" s="235"/>
      <c r="E42" s="235"/>
      <c r="F42" s="235"/>
      <c r="G42" s="235"/>
      <c r="H42" s="235"/>
      <c r="I42" s="235"/>
      <c r="J42" s="235"/>
      <c r="K42" s="235"/>
      <c r="L42" s="235"/>
      <c r="M42" s="235"/>
      <c r="N42" s="235"/>
    </row>
    <row r="43" spans="1:15" ht="21" customHeight="1">
      <c r="A43" s="234" t="s">
        <v>259</v>
      </c>
      <c r="B43" s="234"/>
      <c r="C43" s="234"/>
      <c r="D43" s="234"/>
      <c r="E43" s="234"/>
      <c r="F43" s="234"/>
      <c r="G43" s="234"/>
      <c r="H43" s="234"/>
      <c r="I43" s="234"/>
      <c r="J43" s="234"/>
      <c r="K43" s="234"/>
      <c r="L43" s="234"/>
      <c r="M43" s="234"/>
      <c r="N43" s="234"/>
    </row>
    <row r="45" spans="1:15" ht="21" customHeight="1">
      <c r="A45" s="228" t="s">
        <v>261</v>
      </c>
      <c r="B45" s="229"/>
      <c r="C45" s="229"/>
      <c r="D45" s="229"/>
      <c r="E45" s="229"/>
      <c r="F45" s="229"/>
      <c r="G45" s="229"/>
      <c r="H45" s="229"/>
      <c r="I45" s="229"/>
      <c r="J45" s="229"/>
      <c r="K45" s="229"/>
      <c r="L45" s="229"/>
      <c r="M45" s="229"/>
      <c r="N45" s="230"/>
    </row>
    <row r="46" spans="1:15" ht="21" customHeight="1">
      <c r="A46" s="231"/>
      <c r="B46" s="232"/>
      <c r="C46" s="232"/>
      <c r="D46" s="232"/>
      <c r="E46" s="232"/>
      <c r="F46" s="232"/>
      <c r="G46" s="232"/>
      <c r="H46" s="232"/>
      <c r="I46" s="232"/>
      <c r="J46" s="232"/>
      <c r="K46" s="232"/>
      <c r="L46" s="232"/>
      <c r="M46" s="232"/>
      <c r="N46" s="233"/>
    </row>
    <row r="47" spans="1:15" ht="21" customHeight="1">
      <c r="A47" s="219" t="s">
        <v>269</v>
      </c>
      <c r="B47" s="220"/>
      <c r="C47" s="220"/>
      <c r="D47" s="220"/>
      <c r="E47" s="220"/>
      <c r="F47" s="220"/>
      <c r="G47" s="220"/>
      <c r="H47" s="220"/>
      <c r="I47" s="220"/>
      <c r="J47" s="220"/>
      <c r="K47" s="220"/>
      <c r="L47" s="220"/>
      <c r="M47" s="220"/>
      <c r="N47" s="221"/>
    </row>
    <row r="48" spans="1:15" ht="21" customHeight="1">
      <c r="A48" s="219" t="s">
        <v>262</v>
      </c>
      <c r="B48" s="220"/>
      <c r="C48" s="220"/>
      <c r="D48" s="220"/>
      <c r="E48" s="220"/>
      <c r="F48" s="220"/>
      <c r="G48" s="220"/>
      <c r="H48" s="220"/>
      <c r="I48" s="220"/>
      <c r="J48" s="220"/>
      <c r="K48" s="220"/>
      <c r="L48" s="220"/>
      <c r="M48" s="220"/>
      <c r="N48" s="221"/>
    </row>
    <row r="49" spans="1:14" ht="21" customHeight="1">
      <c r="A49" s="219" t="s">
        <v>263</v>
      </c>
      <c r="B49" s="220"/>
      <c r="C49" s="220"/>
      <c r="D49" s="220"/>
      <c r="E49" s="220"/>
      <c r="F49" s="220"/>
      <c r="G49" s="220"/>
      <c r="H49" s="220"/>
      <c r="I49" s="220"/>
      <c r="J49" s="220"/>
      <c r="K49" s="220"/>
      <c r="L49" s="220"/>
      <c r="M49" s="220"/>
      <c r="N49" s="221"/>
    </row>
    <row r="50" spans="1:14" ht="21" customHeight="1">
      <c r="A50" s="216" t="s">
        <v>264</v>
      </c>
      <c r="B50" s="217"/>
      <c r="C50" s="217"/>
      <c r="D50" s="217"/>
      <c r="E50" s="217"/>
      <c r="F50" s="217"/>
      <c r="G50" s="217"/>
      <c r="H50" s="217"/>
      <c r="I50" s="217"/>
      <c r="J50" s="217"/>
      <c r="K50" s="217"/>
      <c r="L50" s="217"/>
      <c r="M50" s="217"/>
      <c r="N50" s="218"/>
    </row>
    <row r="51" spans="1:14" ht="21" customHeight="1">
      <c r="A51" s="219" t="s">
        <v>270</v>
      </c>
      <c r="B51" s="220"/>
      <c r="C51" s="220"/>
      <c r="D51" s="220"/>
      <c r="E51" s="220"/>
      <c r="F51" s="220"/>
      <c r="G51" s="220"/>
      <c r="H51" s="220"/>
      <c r="I51" s="220"/>
      <c r="J51" s="220"/>
      <c r="K51" s="220"/>
      <c r="L51" s="220"/>
      <c r="M51" s="220"/>
      <c r="N51" s="221"/>
    </row>
    <row r="52" spans="1:14" ht="21" customHeight="1">
      <c r="A52" s="219" t="s">
        <v>265</v>
      </c>
      <c r="B52" s="220"/>
      <c r="C52" s="220"/>
      <c r="D52" s="220"/>
      <c r="E52" s="220"/>
      <c r="F52" s="220"/>
      <c r="G52" s="220"/>
      <c r="H52" s="220"/>
      <c r="I52" s="220"/>
      <c r="J52" s="220"/>
      <c r="K52" s="220"/>
      <c r="L52" s="220"/>
      <c r="M52" s="220"/>
      <c r="N52" s="221"/>
    </row>
    <row r="53" spans="1:14" ht="21" customHeight="1">
      <c r="A53" s="219" t="s">
        <v>266</v>
      </c>
      <c r="B53" s="220"/>
      <c r="C53" s="220"/>
      <c r="D53" s="220"/>
      <c r="E53" s="220"/>
      <c r="F53" s="220"/>
      <c r="G53" s="220"/>
      <c r="H53" s="220"/>
      <c r="I53" s="220"/>
      <c r="J53" s="220"/>
      <c r="K53" s="220"/>
      <c r="L53" s="220"/>
      <c r="M53" s="220"/>
      <c r="N53" s="221"/>
    </row>
    <row r="54" spans="1:14" ht="21" customHeight="1">
      <c r="A54" s="216" t="s">
        <v>267</v>
      </c>
      <c r="B54" s="217"/>
      <c r="C54" s="217"/>
      <c r="D54" s="217"/>
      <c r="E54" s="217"/>
      <c r="F54" s="217"/>
      <c r="G54" s="217"/>
      <c r="H54" s="217"/>
      <c r="I54" s="217"/>
      <c r="J54" s="217"/>
      <c r="K54" s="217"/>
      <c r="L54" s="217"/>
      <c r="M54" s="217"/>
      <c r="N54" s="218"/>
    </row>
    <row r="55" spans="1:14" ht="21" customHeight="1">
      <c r="A55" s="225"/>
      <c r="B55" s="226"/>
      <c r="C55" s="226"/>
      <c r="D55" s="226"/>
      <c r="E55" s="226"/>
      <c r="F55" s="226"/>
      <c r="G55" s="226"/>
      <c r="H55" s="226"/>
      <c r="I55" s="226"/>
      <c r="J55" s="226"/>
      <c r="K55" s="226"/>
      <c r="L55" s="226"/>
      <c r="M55" s="226"/>
      <c r="N55" s="227"/>
    </row>
    <row r="56" spans="1:14" ht="21" customHeight="1">
      <c r="A56" s="228" t="s">
        <v>268</v>
      </c>
      <c r="B56" s="229"/>
      <c r="C56" s="229"/>
      <c r="D56" s="229"/>
      <c r="E56" s="229"/>
      <c r="F56" s="229"/>
      <c r="G56" s="229"/>
      <c r="H56" s="229"/>
      <c r="I56" s="229"/>
      <c r="J56" s="229"/>
      <c r="K56" s="229"/>
      <c r="L56" s="229"/>
      <c r="M56" s="229"/>
      <c r="N56" s="230"/>
    </row>
    <row r="57" spans="1:14" ht="21" customHeight="1">
      <c r="A57" s="216" t="s">
        <v>271</v>
      </c>
      <c r="B57" s="217"/>
      <c r="C57" s="217"/>
      <c r="D57" s="217"/>
      <c r="E57" s="217"/>
      <c r="F57" s="217"/>
      <c r="G57" s="217"/>
      <c r="H57" s="217"/>
      <c r="I57" s="217"/>
      <c r="J57" s="217"/>
      <c r="K57" s="217"/>
      <c r="L57" s="217"/>
      <c r="M57" s="217"/>
      <c r="N57" s="218"/>
    </row>
    <row r="58" spans="1:14" ht="21" customHeight="1">
      <c r="A58" s="216" t="s">
        <v>272</v>
      </c>
      <c r="B58" s="217"/>
      <c r="C58" s="217"/>
      <c r="D58" s="217"/>
      <c r="E58" s="217"/>
      <c r="F58" s="217"/>
      <c r="G58" s="217"/>
      <c r="H58" s="217"/>
      <c r="I58" s="217"/>
      <c r="J58" s="217"/>
      <c r="K58" s="217"/>
      <c r="L58" s="217"/>
      <c r="M58" s="217"/>
      <c r="N58" s="218"/>
    </row>
    <row r="59" spans="1:14" ht="21" customHeight="1">
      <c r="A59" s="216" t="s">
        <v>273</v>
      </c>
      <c r="B59" s="217"/>
      <c r="C59" s="217"/>
      <c r="D59" s="217"/>
      <c r="E59" s="217"/>
      <c r="F59" s="217"/>
      <c r="G59" s="217"/>
      <c r="H59" s="217"/>
      <c r="I59" s="217"/>
      <c r="J59" s="217"/>
      <c r="K59" s="217"/>
      <c r="L59" s="217"/>
      <c r="M59" s="217"/>
      <c r="N59" s="218"/>
    </row>
    <row r="60" spans="1:14" ht="21" customHeight="1">
      <c r="A60" s="216" t="s">
        <v>274</v>
      </c>
      <c r="B60" s="217"/>
      <c r="C60" s="217"/>
      <c r="D60" s="217"/>
      <c r="E60" s="217"/>
      <c r="F60" s="217"/>
      <c r="G60" s="217"/>
      <c r="H60" s="217"/>
      <c r="I60" s="217"/>
      <c r="J60" s="217"/>
      <c r="K60" s="217"/>
      <c r="L60" s="217"/>
      <c r="M60" s="217"/>
      <c r="N60" s="218"/>
    </row>
    <row r="61" spans="1:14" ht="21" customHeight="1">
      <c r="A61" s="219" t="s">
        <v>275</v>
      </c>
      <c r="B61" s="220"/>
      <c r="C61" s="220"/>
      <c r="D61" s="220"/>
      <c r="E61" s="220"/>
      <c r="F61" s="220"/>
      <c r="G61" s="220"/>
      <c r="H61" s="220"/>
      <c r="I61" s="220"/>
      <c r="J61" s="220"/>
      <c r="K61" s="220"/>
      <c r="L61" s="220"/>
      <c r="M61" s="220"/>
      <c r="N61" s="221"/>
    </row>
    <row r="62" spans="1:14" ht="21" customHeight="1">
      <c r="A62" s="222" t="s">
        <v>276</v>
      </c>
      <c r="B62" s="223"/>
      <c r="C62" s="223"/>
      <c r="D62" s="223"/>
      <c r="E62" s="223"/>
      <c r="F62" s="223"/>
      <c r="G62" s="223"/>
      <c r="H62" s="223"/>
      <c r="I62" s="223"/>
      <c r="J62" s="223"/>
      <c r="K62" s="223"/>
      <c r="L62" s="223"/>
      <c r="M62" s="223"/>
      <c r="N62" s="224"/>
    </row>
    <row r="63" spans="1:14" ht="21" customHeight="1">
      <c r="A63" s="174"/>
      <c r="B63" s="174"/>
      <c r="C63" s="174"/>
      <c r="D63" s="174"/>
      <c r="E63" s="174"/>
      <c r="F63" s="174"/>
      <c r="G63" s="174"/>
      <c r="H63" s="174"/>
      <c r="I63" s="174"/>
      <c r="J63" s="174"/>
      <c r="K63" s="174"/>
      <c r="L63" s="174"/>
      <c r="M63" s="174"/>
      <c r="N63" s="174"/>
    </row>
  </sheetData>
  <sheetProtection selectLockedCells="1"/>
  <mergeCells count="53">
    <mergeCell ref="O29:O37"/>
    <mergeCell ref="A13:N13"/>
    <mergeCell ref="A14:N14"/>
    <mergeCell ref="A15:N15"/>
    <mergeCell ref="A16:N16"/>
    <mergeCell ref="A17:N17"/>
    <mergeCell ref="A18:N18"/>
    <mergeCell ref="A19:N19"/>
    <mergeCell ref="A20:N20"/>
    <mergeCell ref="A21:N21"/>
    <mergeCell ref="A22:N22"/>
    <mergeCell ref="A23:N23"/>
    <mergeCell ref="A24:N24"/>
    <mergeCell ref="A25:N25"/>
    <mergeCell ref="A26:N26"/>
    <mergeCell ref="F27:N27"/>
    <mergeCell ref="A8:N8"/>
    <mergeCell ref="A9:N9"/>
    <mergeCell ref="A10:N10"/>
    <mergeCell ref="A11:N11"/>
    <mergeCell ref="A12:N12"/>
    <mergeCell ref="A2:N2"/>
    <mergeCell ref="A3:N3"/>
    <mergeCell ref="A4:N4"/>
    <mergeCell ref="A6:N6"/>
    <mergeCell ref="A7:N7"/>
    <mergeCell ref="A5:N5"/>
    <mergeCell ref="A43:N43"/>
    <mergeCell ref="A42:N42"/>
    <mergeCell ref="A27:B29"/>
    <mergeCell ref="A39:N39"/>
    <mergeCell ref="A41:N41"/>
    <mergeCell ref="F28:N28"/>
    <mergeCell ref="F29:N29"/>
    <mergeCell ref="A45:N45"/>
    <mergeCell ref="A46:N46"/>
    <mergeCell ref="A47:N47"/>
    <mergeCell ref="A48:N48"/>
    <mergeCell ref="A49:N49"/>
    <mergeCell ref="A50:N50"/>
    <mergeCell ref="A51:N51"/>
    <mergeCell ref="A52:N52"/>
    <mergeCell ref="A53:N53"/>
    <mergeCell ref="A54:N54"/>
    <mergeCell ref="A60:N60"/>
    <mergeCell ref="A61:N61"/>
    <mergeCell ref="A62:N62"/>
    <mergeCell ref="A63:N63"/>
    <mergeCell ref="A55:N55"/>
    <mergeCell ref="A56:N56"/>
    <mergeCell ref="A57:N57"/>
    <mergeCell ref="A58:N58"/>
    <mergeCell ref="A59:N59"/>
  </mergeCells>
  <phoneticPr fontId="1"/>
  <pageMargins left="0.7" right="0.7" top="0.75" bottom="0.75" header="0.3" footer="0.3"/>
  <pageSetup paperSize="9" scale="93" fitToHeight="0"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P26"/>
  <sheetViews>
    <sheetView view="pageBreakPreview" zoomScaleNormal="100" zoomScaleSheetLayoutView="100" workbookViewId="0">
      <selection activeCell="B7" sqref="B7:N7"/>
    </sheetView>
  </sheetViews>
  <sheetFormatPr defaultColWidth="9" defaultRowHeight="14.4"/>
  <cols>
    <col min="1" max="1" width="6.5" style="51" customWidth="1"/>
    <col min="2" max="2" width="10.19921875" style="51" customWidth="1"/>
    <col min="3" max="3" width="9.59765625" style="51" customWidth="1"/>
    <col min="4" max="4" width="12" style="51" customWidth="1"/>
    <col min="5" max="5" width="9.3984375" style="51" customWidth="1"/>
    <col min="6" max="7" width="8.8984375" style="51" customWidth="1"/>
    <col min="8" max="8" width="4.8984375" style="51" customWidth="1"/>
    <col min="9" max="9" width="3" style="51" customWidth="1"/>
    <col min="10" max="12" width="3.19921875" style="51" customWidth="1"/>
    <col min="13" max="13" width="3.09765625" style="51" customWidth="1"/>
    <col min="14" max="14" width="3.3984375" style="51" customWidth="1"/>
    <col min="15" max="16384" width="9" style="51"/>
  </cols>
  <sheetData>
    <row r="1" spans="2:16" ht="50.25" customHeight="1"/>
    <row r="2" spans="2:16" ht="20.25" customHeight="1">
      <c r="B2" s="51" t="s">
        <v>314</v>
      </c>
    </row>
    <row r="3" spans="2:16" ht="20.25" customHeight="1"/>
    <row r="4" spans="2:16" ht="20.25" customHeight="1">
      <c r="B4" s="199" t="s">
        <v>532</v>
      </c>
      <c r="C4" s="199"/>
      <c r="D4" s="199"/>
      <c r="E4" s="199"/>
      <c r="F4" s="199"/>
      <c r="G4" s="199"/>
      <c r="H4" s="199"/>
      <c r="I4" s="199"/>
      <c r="J4" s="199"/>
      <c r="K4" s="199"/>
      <c r="L4" s="199"/>
      <c r="M4" s="199"/>
      <c r="N4" s="199"/>
    </row>
    <row r="5" spans="2:16" ht="22.5" customHeight="1">
      <c r="K5" s="93"/>
      <c r="L5" s="93"/>
      <c r="M5" s="93"/>
      <c r="N5" s="94"/>
    </row>
    <row r="6" spans="2:16" ht="20.25" customHeight="1">
      <c r="B6" s="261" t="s">
        <v>533</v>
      </c>
      <c r="C6" s="261"/>
      <c r="D6" s="261"/>
      <c r="E6" s="261"/>
      <c r="F6" s="261"/>
      <c r="G6" s="261"/>
      <c r="H6" s="261"/>
      <c r="I6" s="261"/>
      <c r="J6" s="261"/>
      <c r="K6" s="261"/>
      <c r="L6" s="261"/>
      <c r="M6" s="261"/>
      <c r="N6" s="261"/>
    </row>
    <row r="7" spans="2:16" ht="20.25" customHeight="1">
      <c r="B7" s="202" t="s">
        <v>315</v>
      </c>
      <c r="C7" s="202"/>
      <c r="D7" s="202"/>
      <c r="E7" s="202"/>
      <c r="F7" s="202"/>
      <c r="G7" s="202"/>
      <c r="H7" s="202"/>
      <c r="I7" s="202"/>
      <c r="J7" s="202"/>
      <c r="K7" s="202"/>
      <c r="L7" s="202"/>
      <c r="M7" s="202"/>
      <c r="N7" s="202"/>
    </row>
    <row r="8" spans="2:16" ht="20.25" customHeight="1">
      <c r="B8" s="198" t="s">
        <v>316</v>
      </c>
      <c r="C8" s="198"/>
      <c r="D8" s="198"/>
      <c r="E8" s="198"/>
      <c r="F8" s="198"/>
      <c r="G8" s="198"/>
      <c r="H8" s="198"/>
      <c r="I8" s="198"/>
      <c r="J8" s="198"/>
      <c r="K8" s="198"/>
      <c r="L8" s="198"/>
      <c r="M8" s="198"/>
      <c r="N8" s="198"/>
    </row>
    <row r="9" spans="2:16" ht="20.25" customHeight="1">
      <c r="B9" s="189" t="s">
        <v>193</v>
      </c>
      <c r="C9" s="189"/>
      <c r="D9" s="190"/>
      <c r="E9" s="190"/>
      <c r="F9" s="190"/>
      <c r="G9" s="190"/>
      <c r="H9" s="190"/>
      <c r="I9" s="190"/>
      <c r="J9" s="190"/>
      <c r="K9" s="265"/>
      <c r="L9" s="266"/>
      <c r="M9" s="266"/>
      <c r="N9" s="267"/>
    </row>
    <row r="10" spans="2:16" ht="52.5" customHeight="1">
      <c r="B10" s="191" t="s">
        <v>317</v>
      </c>
      <c r="C10" s="192"/>
      <c r="D10" s="193"/>
      <c r="E10" s="193"/>
      <c r="F10" s="193"/>
      <c r="G10" s="193"/>
      <c r="H10" s="193"/>
      <c r="I10" s="193"/>
      <c r="J10" s="193"/>
      <c r="K10" s="268"/>
      <c r="L10" s="269"/>
      <c r="M10" s="269"/>
      <c r="N10" s="270"/>
    </row>
    <row r="11" spans="2:16" ht="20.25" customHeight="1">
      <c r="B11" s="189" t="s">
        <v>193</v>
      </c>
      <c r="C11" s="189"/>
      <c r="D11" s="190"/>
      <c r="E11" s="190"/>
      <c r="F11" s="190"/>
      <c r="G11" s="190"/>
      <c r="H11" s="190"/>
      <c r="I11" s="190"/>
      <c r="J11" s="190"/>
      <c r="K11" s="268"/>
      <c r="L11" s="269"/>
      <c r="M11" s="269"/>
      <c r="N11" s="270"/>
    </row>
    <row r="12" spans="2:16" ht="52.5" customHeight="1">
      <c r="B12" s="191" t="s">
        <v>318</v>
      </c>
      <c r="C12" s="192"/>
      <c r="D12" s="193"/>
      <c r="E12" s="193"/>
      <c r="F12" s="193"/>
      <c r="G12" s="193"/>
      <c r="H12" s="193"/>
      <c r="I12" s="193"/>
      <c r="J12" s="193"/>
      <c r="K12" s="271"/>
      <c r="L12" s="272"/>
      <c r="M12" s="272"/>
      <c r="N12" s="273"/>
      <c r="P12" s="106"/>
    </row>
    <row r="13" spans="2:16" ht="20.25" customHeight="1">
      <c r="B13" s="189" t="s">
        <v>193</v>
      </c>
      <c r="C13" s="189"/>
      <c r="D13" s="262"/>
      <c r="E13" s="263"/>
      <c r="F13" s="263"/>
      <c r="G13" s="263"/>
      <c r="H13" s="263"/>
      <c r="I13" s="263"/>
      <c r="J13" s="263"/>
      <c r="K13" s="263"/>
      <c r="L13" s="263"/>
      <c r="M13" s="263"/>
      <c r="N13" s="264"/>
    </row>
    <row r="14" spans="2:16" ht="52.5" customHeight="1">
      <c r="B14" s="191" t="s">
        <v>319</v>
      </c>
      <c r="C14" s="192"/>
      <c r="D14" s="277"/>
      <c r="E14" s="278"/>
      <c r="F14" s="278"/>
      <c r="G14" s="278"/>
      <c r="H14" s="278"/>
      <c r="I14" s="278"/>
      <c r="J14" s="278"/>
      <c r="K14" s="278"/>
      <c r="L14" s="278"/>
      <c r="M14" s="278"/>
      <c r="N14" s="279"/>
    </row>
    <row r="15" spans="2:16" ht="47.25" customHeight="1">
      <c r="B15" s="185" t="s">
        <v>204</v>
      </c>
      <c r="C15" s="185"/>
      <c r="D15" s="197" t="s">
        <v>205</v>
      </c>
      <c r="E15" s="197"/>
      <c r="F15" s="197"/>
      <c r="G15" s="197"/>
      <c r="H15" s="197"/>
      <c r="I15" s="197"/>
      <c r="J15" s="197"/>
      <c r="K15" s="197"/>
      <c r="L15" s="197"/>
      <c r="M15" s="197"/>
      <c r="N15" s="197"/>
    </row>
    <row r="16" spans="2:16" ht="48" customHeight="1">
      <c r="B16" s="185" t="s">
        <v>196</v>
      </c>
      <c r="C16" s="185"/>
      <c r="D16" s="211"/>
      <c r="E16" s="211"/>
      <c r="F16" s="185" t="s">
        <v>202</v>
      </c>
      <c r="G16" s="185"/>
      <c r="H16" s="211"/>
      <c r="I16" s="211"/>
      <c r="J16" s="211"/>
      <c r="K16" s="211"/>
      <c r="L16" s="211"/>
      <c r="M16" s="211"/>
      <c r="N16" s="211"/>
    </row>
    <row r="17" spans="2:14" ht="46.5" customHeight="1" thickBot="1">
      <c r="B17" s="188" t="s">
        <v>197</v>
      </c>
      <c r="C17" s="188"/>
      <c r="D17" s="210"/>
      <c r="E17" s="210"/>
      <c r="F17" s="188" t="s">
        <v>203</v>
      </c>
      <c r="G17" s="188"/>
      <c r="H17" s="208"/>
      <c r="I17" s="208"/>
      <c r="J17" s="208"/>
      <c r="K17" s="208"/>
      <c r="L17" s="208"/>
      <c r="M17" s="208"/>
      <c r="N17" s="208"/>
    </row>
    <row r="18" spans="2:14" ht="12.75" customHeight="1" thickTop="1">
      <c r="G18" s="97"/>
      <c r="H18" s="97"/>
    </row>
    <row r="19" spans="2:14" ht="20.25" customHeight="1">
      <c r="B19" s="51" t="s">
        <v>320</v>
      </c>
    </row>
    <row r="20" spans="2:14" ht="25.5" customHeight="1">
      <c r="B20" s="274" t="s">
        <v>321</v>
      </c>
      <c r="C20" s="275"/>
      <c r="D20" s="275"/>
      <c r="E20" s="275"/>
      <c r="F20" s="275"/>
      <c r="G20" s="275"/>
      <c r="H20" s="275"/>
      <c r="I20" s="275"/>
      <c r="J20" s="185" t="s">
        <v>322</v>
      </c>
      <c r="K20" s="185"/>
      <c r="L20" s="185"/>
      <c r="M20" s="185"/>
      <c r="N20" s="185"/>
    </row>
    <row r="21" spans="2:14" ht="28.5" customHeight="1">
      <c r="B21" s="280" t="s">
        <v>326</v>
      </c>
      <c r="C21" s="281"/>
      <c r="D21" s="281"/>
      <c r="E21" s="281"/>
      <c r="F21" s="281"/>
      <c r="G21" s="281"/>
      <c r="H21" s="281"/>
      <c r="I21" s="282"/>
      <c r="J21" s="276"/>
      <c r="K21" s="276"/>
      <c r="L21" s="276"/>
      <c r="M21" s="276"/>
      <c r="N21" s="276"/>
    </row>
    <row r="22" spans="2:14" ht="28.5" customHeight="1">
      <c r="B22" s="280" t="s">
        <v>327</v>
      </c>
      <c r="C22" s="281"/>
      <c r="D22" s="281"/>
      <c r="E22" s="281"/>
      <c r="F22" s="281"/>
      <c r="G22" s="281"/>
      <c r="H22" s="281"/>
      <c r="I22" s="282"/>
      <c r="J22" s="276"/>
      <c r="K22" s="276"/>
      <c r="L22" s="276"/>
      <c r="M22" s="276"/>
      <c r="N22" s="276"/>
    </row>
    <row r="23" spans="2:14" ht="28.5" customHeight="1">
      <c r="B23" s="280" t="s">
        <v>328</v>
      </c>
      <c r="C23" s="281"/>
      <c r="D23" s="281"/>
      <c r="E23" s="281"/>
      <c r="F23" s="281"/>
      <c r="G23" s="281"/>
      <c r="H23" s="281"/>
      <c r="I23" s="282"/>
      <c r="J23" s="276"/>
      <c r="K23" s="276"/>
      <c r="L23" s="276"/>
      <c r="M23" s="276"/>
      <c r="N23" s="276"/>
    </row>
    <row r="24" spans="2:14" ht="28.5" customHeight="1">
      <c r="B24" s="280" t="s">
        <v>323</v>
      </c>
      <c r="C24" s="281"/>
      <c r="D24" s="281"/>
      <c r="E24" s="281"/>
      <c r="F24" s="281"/>
      <c r="G24" s="281"/>
      <c r="H24" s="281"/>
      <c r="I24" s="282"/>
      <c r="J24" s="276"/>
      <c r="K24" s="276"/>
      <c r="L24" s="276"/>
      <c r="M24" s="276"/>
      <c r="N24" s="276"/>
    </row>
    <row r="25" spans="2:14" ht="28.5" customHeight="1">
      <c r="B25" s="280" t="s">
        <v>324</v>
      </c>
      <c r="C25" s="281"/>
      <c r="D25" s="281"/>
      <c r="E25" s="281"/>
      <c r="F25" s="281"/>
      <c r="G25" s="281"/>
      <c r="H25" s="281"/>
      <c r="I25" s="282"/>
      <c r="J25" s="276"/>
      <c r="K25" s="276"/>
      <c r="L25" s="276"/>
      <c r="M25" s="276"/>
      <c r="N25" s="276"/>
    </row>
    <row r="26" spans="2:14" ht="28.5" customHeight="1">
      <c r="B26" s="280" t="s">
        <v>325</v>
      </c>
      <c r="C26" s="281"/>
      <c r="D26" s="281"/>
      <c r="E26" s="281"/>
      <c r="F26" s="281"/>
      <c r="G26" s="281"/>
      <c r="H26" s="281"/>
      <c r="I26" s="282"/>
      <c r="J26" s="276"/>
      <c r="K26" s="276"/>
      <c r="L26" s="276"/>
      <c r="M26" s="276"/>
      <c r="N26" s="276"/>
    </row>
  </sheetData>
  <sheetProtection selectLockedCells="1"/>
  <mergeCells count="41">
    <mergeCell ref="B26:I26"/>
    <mergeCell ref="J22:N22"/>
    <mergeCell ref="J23:N23"/>
    <mergeCell ref="J24:N24"/>
    <mergeCell ref="J25:N25"/>
    <mergeCell ref="J26:N26"/>
    <mergeCell ref="B25:I25"/>
    <mergeCell ref="B22:I22"/>
    <mergeCell ref="B23:I23"/>
    <mergeCell ref="B24:I24"/>
    <mergeCell ref="J20:N20"/>
    <mergeCell ref="B20:I20"/>
    <mergeCell ref="B14:C14"/>
    <mergeCell ref="J21:N21"/>
    <mergeCell ref="B17:C17"/>
    <mergeCell ref="D17:E17"/>
    <mergeCell ref="F17:G17"/>
    <mergeCell ref="H17:N17"/>
    <mergeCell ref="B15:C15"/>
    <mergeCell ref="D15:N15"/>
    <mergeCell ref="B16:C16"/>
    <mergeCell ref="D16:E16"/>
    <mergeCell ref="F16:G16"/>
    <mergeCell ref="H16:N16"/>
    <mergeCell ref="D14:N14"/>
    <mergeCell ref="B21:I21"/>
    <mergeCell ref="B4:N4"/>
    <mergeCell ref="B6:N6"/>
    <mergeCell ref="B7:N7"/>
    <mergeCell ref="B8:N8"/>
    <mergeCell ref="B13:C13"/>
    <mergeCell ref="D13:N13"/>
    <mergeCell ref="B11:C11"/>
    <mergeCell ref="D11:J11"/>
    <mergeCell ref="B12:C12"/>
    <mergeCell ref="D12:J12"/>
    <mergeCell ref="K9:N12"/>
    <mergeCell ref="B9:C9"/>
    <mergeCell ref="D9:J9"/>
    <mergeCell ref="B10:C10"/>
    <mergeCell ref="D10:J10"/>
  </mergeCells>
  <phoneticPr fontId="1"/>
  <pageMargins left="0.9055118110236221" right="0.70866141732283472" top="0.74803149606299213" bottom="0.74803149606299213" header="0.31496062992125984" footer="0.31496062992125984"/>
  <pageSetup paperSize="9" scale="8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1991" r:id="rId4" name="Check Box 7">
              <controlPr defaultSize="0" autoFill="0" autoLine="0" autoPict="0">
                <anchor moveWithCells="1">
                  <from>
                    <xdr:col>11</xdr:col>
                    <xdr:colOff>30480</xdr:colOff>
                    <xdr:row>20</xdr:row>
                    <xdr:rowOff>38100</xdr:rowOff>
                  </from>
                  <to>
                    <xdr:col>12</xdr:col>
                    <xdr:colOff>45720</xdr:colOff>
                    <xdr:row>21</xdr:row>
                    <xdr:rowOff>0</xdr:rowOff>
                  </to>
                </anchor>
              </controlPr>
            </control>
          </mc:Choice>
        </mc:AlternateContent>
        <mc:AlternateContent xmlns:mc="http://schemas.openxmlformats.org/markup-compatibility/2006">
          <mc:Choice Requires="x14">
            <control shapeId="41992" r:id="rId5" name="Check Box 8">
              <controlPr defaultSize="0" autoFill="0" autoLine="0" autoPict="0">
                <anchor moveWithCells="1">
                  <from>
                    <xdr:col>11</xdr:col>
                    <xdr:colOff>30480</xdr:colOff>
                    <xdr:row>21</xdr:row>
                    <xdr:rowOff>38100</xdr:rowOff>
                  </from>
                  <to>
                    <xdr:col>12</xdr:col>
                    <xdr:colOff>45720</xdr:colOff>
                    <xdr:row>22</xdr:row>
                    <xdr:rowOff>0</xdr:rowOff>
                  </to>
                </anchor>
              </controlPr>
            </control>
          </mc:Choice>
        </mc:AlternateContent>
        <mc:AlternateContent xmlns:mc="http://schemas.openxmlformats.org/markup-compatibility/2006">
          <mc:Choice Requires="x14">
            <control shapeId="41993" r:id="rId6" name="Check Box 9">
              <controlPr defaultSize="0" autoFill="0" autoLine="0" autoPict="0">
                <anchor moveWithCells="1">
                  <from>
                    <xdr:col>11</xdr:col>
                    <xdr:colOff>30480</xdr:colOff>
                    <xdr:row>22</xdr:row>
                    <xdr:rowOff>38100</xdr:rowOff>
                  </from>
                  <to>
                    <xdr:col>12</xdr:col>
                    <xdr:colOff>45720</xdr:colOff>
                    <xdr:row>23</xdr:row>
                    <xdr:rowOff>0</xdr:rowOff>
                  </to>
                </anchor>
              </controlPr>
            </control>
          </mc:Choice>
        </mc:AlternateContent>
        <mc:AlternateContent xmlns:mc="http://schemas.openxmlformats.org/markup-compatibility/2006">
          <mc:Choice Requires="x14">
            <control shapeId="41994" r:id="rId7" name="Check Box 10">
              <controlPr defaultSize="0" autoFill="0" autoLine="0" autoPict="0">
                <anchor moveWithCells="1">
                  <from>
                    <xdr:col>11</xdr:col>
                    <xdr:colOff>30480</xdr:colOff>
                    <xdr:row>23</xdr:row>
                    <xdr:rowOff>38100</xdr:rowOff>
                  </from>
                  <to>
                    <xdr:col>12</xdr:col>
                    <xdr:colOff>45720</xdr:colOff>
                    <xdr:row>24</xdr:row>
                    <xdr:rowOff>0</xdr:rowOff>
                  </to>
                </anchor>
              </controlPr>
            </control>
          </mc:Choice>
        </mc:AlternateContent>
        <mc:AlternateContent xmlns:mc="http://schemas.openxmlformats.org/markup-compatibility/2006">
          <mc:Choice Requires="x14">
            <control shapeId="41995" r:id="rId8" name="Check Box 11">
              <controlPr defaultSize="0" autoFill="0" autoLine="0" autoPict="0">
                <anchor moveWithCells="1">
                  <from>
                    <xdr:col>11</xdr:col>
                    <xdr:colOff>30480</xdr:colOff>
                    <xdr:row>24</xdr:row>
                    <xdr:rowOff>38100</xdr:rowOff>
                  </from>
                  <to>
                    <xdr:col>12</xdr:col>
                    <xdr:colOff>45720</xdr:colOff>
                    <xdr:row>25</xdr:row>
                    <xdr:rowOff>0</xdr:rowOff>
                  </to>
                </anchor>
              </controlPr>
            </control>
          </mc:Choice>
        </mc:AlternateContent>
        <mc:AlternateContent xmlns:mc="http://schemas.openxmlformats.org/markup-compatibility/2006">
          <mc:Choice Requires="x14">
            <control shapeId="41996" r:id="rId9" name="Check Box 12">
              <controlPr defaultSize="0" autoFill="0" autoLine="0" autoPict="0">
                <anchor moveWithCells="1">
                  <from>
                    <xdr:col>11</xdr:col>
                    <xdr:colOff>30480</xdr:colOff>
                    <xdr:row>25</xdr:row>
                    <xdr:rowOff>38100</xdr:rowOff>
                  </from>
                  <to>
                    <xdr:col>12</xdr:col>
                    <xdr:colOff>45720</xdr:colOff>
                    <xdr:row>26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C324"/>
  <sheetViews>
    <sheetView view="pageBreakPreview" topLeftCell="A282" zoomScaleNormal="100" zoomScaleSheetLayoutView="100" workbookViewId="0">
      <selection activeCell="A6" sqref="A6:L6"/>
    </sheetView>
  </sheetViews>
  <sheetFormatPr defaultColWidth="9" defaultRowHeight="13.2"/>
  <cols>
    <col min="1" max="1" width="9" style="50" customWidth="1"/>
    <col min="2" max="2" width="8.19921875" style="50" customWidth="1"/>
    <col min="3" max="4" width="6.69921875" style="50" customWidth="1"/>
    <col min="5" max="5" width="5.8984375" style="50" customWidth="1"/>
    <col min="6" max="6" width="7.69921875" style="50" customWidth="1"/>
    <col min="7" max="7" width="6.69921875" style="50" customWidth="1"/>
    <col min="8" max="8" width="5.5" style="50" customWidth="1"/>
    <col min="9" max="9" width="5.3984375" style="50" customWidth="1"/>
    <col min="10" max="10" width="6.19921875" style="50" customWidth="1"/>
    <col min="11" max="11" width="11.19921875" style="50" customWidth="1"/>
    <col min="12" max="12" width="13.59765625" style="50" customWidth="1"/>
    <col min="13" max="13" width="10.59765625" style="50" customWidth="1"/>
    <col min="14" max="19" width="9" style="50" hidden="1" customWidth="1"/>
    <col min="20" max="22" width="0" style="50" hidden="1" customWidth="1"/>
    <col min="23" max="16384" width="9" style="50"/>
  </cols>
  <sheetData>
    <row r="1" spans="1:15">
      <c r="K1" s="53" t="s">
        <v>329</v>
      </c>
      <c r="L1" s="107">
        <f>応募書_様式１の１・２!D13</f>
        <v>0</v>
      </c>
    </row>
    <row r="2" spans="1:15">
      <c r="K2" s="53" t="s">
        <v>181</v>
      </c>
      <c r="L2" s="107">
        <f>A16</f>
        <v>0</v>
      </c>
    </row>
    <row r="3" spans="1:15">
      <c r="K3" s="53" t="s">
        <v>182</v>
      </c>
      <c r="L3" s="107">
        <f>C16</f>
        <v>0</v>
      </c>
    </row>
    <row r="4" spans="1:15">
      <c r="K4" s="53"/>
      <c r="L4" s="108"/>
    </row>
    <row r="5" spans="1:15" ht="30.75" customHeight="1">
      <c r="A5" s="50" t="s">
        <v>330</v>
      </c>
    </row>
    <row r="6" spans="1:15" ht="19.5" customHeight="1">
      <c r="A6" s="287" t="s">
        <v>331</v>
      </c>
      <c r="B6" s="287"/>
      <c r="C6" s="287"/>
      <c r="D6" s="287"/>
      <c r="E6" s="287"/>
      <c r="F6" s="287"/>
      <c r="G6" s="287"/>
      <c r="H6" s="287"/>
      <c r="I6" s="287"/>
      <c r="J6" s="287"/>
      <c r="K6" s="287"/>
      <c r="L6" s="287"/>
      <c r="M6" s="88"/>
    </row>
    <row r="7" spans="1:15" ht="31.5" customHeight="1"/>
    <row r="8" spans="1:15">
      <c r="A8" s="214" t="s">
        <v>335</v>
      </c>
      <c r="B8" s="214"/>
      <c r="C8" s="214"/>
      <c r="D8" s="214"/>
      <c r="E8" s="214"/>
      <c r="F8" s="214"/>
      <c r="G8" s="214"/>
      <c r="H8" s="214"/>
      <c r="I8" s="214"/>
      <c r="J8" s="214"/>
      <c r="K8" s="214"/>
      <c r="L8" s="214"/>
      <c r="M8" s="90"/>
    </row>
    <row r="9" spans="1:15">
      <c r="A9" s="214" t="s">
        <v>332</v>
      </c>
      <c r="B9" s="214"/>
      <c r="C9" s="214"/>
      <c r="D9" s="214"/>
      <c r="E9" s="214"/>
      <c r="F9" s="214"/>
      <c r="G9" s="214"/>
      <c r="H9" s="214"/>
      <c r="I9" s="214"/>
      <c r="J9" s="214"/>
      <c r="K9" s="214"/>
      <c r="L9" s="214"/>
      <c r="M9" s="90"/>
    </row>
    <row r="10" spans="1:15">
      <c r="A10" s="214" t="s">
        <v>333</v>
      </c>
      <c r="B10" s="214"/>
      <c r="C10" s="214"/>
      <c r="D10" s="214"/>
      <c r="E10" s="214"/>
      <c r="F10" s="214"/>
      <c r="G10" s="214"/>
      <c r="H10" s="214"/>
      <c r="I10" s="214"/>
      <c r="J10" s="214"/>
      <c r="K10" s="214"/>
      <c r="L10" s="214"/>
      <c r="M10" s="90"/>
    </row>
    <row r="11" spans="1:15">
      <c r="A11" s="215" t="s">
        <v>334</v>
      </c>
      <c r="B11" s="215"/>
      <c r="C11" s="215"/>
      <c r="D11" s="215"/>
      <c r="E11" s="215"/>
      <c r="F11" s="215"/>
      <c r="G11" s="215"/>
      <c r="H11" s="215"/>
      <c r="I11" s="215"/>
      <c r="J11" s="215"/>
      <c r="K11" s="215"/>
      <c r="L11" s="215"/>
      <c r="M11" s="81"/>
    </row>
    <row r="13" spans="1:15" ht="17.25" customHeight="1">
      <c r="A13" s="50" t="s">
        <v>336</v>
      </c>
      <c r="N13" s="50" t="s">
        <v>8</v>
      </c>
      <c r="O13" s="50" t="s">
        <v>344</v>
      </c>
    </row>
    <row r="14" spans="1:15" ht="26.25" customHeight="1">
      <c r="A14" s="213" t="s">
        <v>337</v>
      </c>
      <c r="B14" s="213"/>
      <c r="C14" s="213"/>
      <c r="D14" s="213"/>
      <c r="E14" s="213"/>
      <c r="F14" s="213"/>
      <c r="G14" s="213"/>
      <c r="H14" s="212" t="s">
        <v>338</v>
      </c>
      <c r="I14" s="212"/>
      <c r="J14" s="212"/>
      <c r="K14" s="212" t="s">
        <v>339</v>
      </c>
      <c r="L14" s="212"/>
      <c r="M14" s="89"/>
      <c r="N14" s="50" t="s">
        <v>9</v>
      </c>
      <c r="O14" s="50" t="s">
        <v>342</v>
      </c>
    </row>
    <row r="15" spans="1:15" ht="31.5" customHeight="1">
      <c r="A15" s="213" t="s">
        <v>340</v>
      </c>
      <c r="B15" s="213"/>
      <c r="C15" s="213" t="s">
        <v>341</v>
      </c>
      <c r="D15" s="213"/>
      <c r="E15" s="213"/>
      <c r="F15" s="213"/>
      <c r="G15" s="213"/>
      <c r="H15" s="212"/>
      <c r="I15" s="212"/>
      <c r="J15" s="212"/>
      <c r="K15" s="212"/>
      <c r="L15" s="212"/>
      <c r="M15" s="89"/>
      <c r="N15" s="50" t="s">
        <v>10</v>
      </c>
      <c r="O15" s="50" t="s">
        <v>345</v>
      </c>
    </row>
    <row r="16" spans="1:15" ht="19.5" customHeight="1">
      <c r="A16" s="283"/>
      <c r="B16" s="283"/>
      <c r="C16" s="284"/>
      <c r="D16" s="284"/>
      <c r="E16" s="284"/>
      <c r="F16" s="284"/>
      <c r="G16" s="284"/>
      <c r="H16" s="285">
        <f>I62</f>
        <v>0</v>
      </c>
      <c r="I16" s="286"/>
      <c r="J16" s="286"/>
      <c r="K16" s="285" t="e">
        <f>I63</f>
        <v>#DIV/0!</v>
      </c>
      <c r="L16" s="286"/>
      <c r="N16" s="50" t="s">
        <v>41</v>
      </c>
      <c r="O16" s="50" t="s">
        <v>343</v>
      </c>
    </row>
    <row r="17" spans="1:17" ht="15.75" customHeight="1">
      <c r="A17" s="288" t="s">
        <v>346</v>
      </c>
      <c r="B17" s="288"/>
      <c r="C17" s="288"/>
      <c r="D17" s="288"/>
      <c r="E17" s="288"/>
      <c r="F17" s="288"/>
      <c r="G17" s="288"/>
      <c r="H17" s="288"/>
      <c r="I17" s="288"/>
      <c r="J17" s="288"/>
      <c r="K17" s="288"/>
      <c r="L17" s="288"/>
      <c r="N17" s="50" t="s">
        <v>107</v>
      </c>
      <c r="O17" s="50" t="s">
        <v>81</v>
      </c>
    </row>
    <row r="18" spans="1:17" ht="15.75" customHeight="1">
      <c r="A18" s="50" t="s">
        <v>347</v>
      </c>
      <c r="N18" s="50" t="s">
        <v>35</v>
      </c>
      <c r="O18" s="50" t="s">
        <v>71</v>
      </c>
    </row>
    <row r="19" spans="1:17" ht="15.75" customHeight="1">
      <c r="A19" s="50" t="s">
        <v>348</v>
      </c>
      <c r="N19" s="50" t="s">
        <v>12</v>
      </c>
      <c r="O19" s="50" t="s">
        <v>85</v>
      </c>
    </row>
    <row r="20" spans="1:17" ht="15.75" customHeight="1">
      <c r="A20" s="50" t="s">
        <v>349</v>
      </c>
      <c r="N20" s="50" t="s">
        <v>19</v>
      </c>
      <c r="O20" s="50" t="s">
        <v>87</v>
      </c>
    </row>
    <row r="21" spans="1:17">
      <c r="N21" s="50" t="s">
        <v>38</v>
      </c>
      <c r="O21" s="50" t="s">
        <v>72</v>
      </c>
    </row>
    <row r="22" spans="1:17" ht="17.25" customHeight="1">
      <c r="A22" s="50" t="s">
        <v>350</v>
      </c>
      <c r="N22" s="50" t="s">
        <v>108</v>
      </c>
      <c r="O22" s="50" t="s">
        <v>86</v>
      </c>
    </row>
    <row r="23" spans="1:17" ht="67.5" customHeight="1">
      <c r="A23" s="213" t="s">
        <v>175</v>
      </c>
      <c r="B23" s="213"/>
      <c r="C23" s="213"/>
      <c r="D23" s="213" t="s">
        <v>176</v>
      </c>
      <c r="E23" s="213"/>
      <c r="F23" s="213"/>
      <c r="G23" s="212" t="s">
        <v>351</v>
      </c>
      <c r="H23" s="212"/>
      <c r="I23" s="212"/>
      <c r="J23" s="212" t="s">
        <v>352</v>
      </c>
      <c r="K23" s="213"/>
      <c r="L23" s="83" t="s">
        <v>353</v>
      </c>
      <c r="N23" s="50" t="s">
        <v>49</v>
      </c>
      <c r="O23" s="50" t="s">
        <v>91</v>
      </c>
    </row>
    <row r="24" spans="1:17" ht="18" customHeight="1">
      <c r="A24" s="283"/>
      <c r="B24" s="283"/>
      <c r="C24" s="283"/>
      <c r="D24" s="283" t="s">
        <v>112</v>
      </c>
      <c r="E24" s="283"/>
      <c r="F24" s="283"/>
      <c r="G24" s="289"/>
      <c r="H24" s="289"/>
      <c r="I24" s="289"/>
      <c r="J24" s="289"/>
      <c r="K24" s="289"/>
      <c r="L24" s="124"/>
      <c r="N24" s="50" t="s">
        <v>13</v>
      </c>
      <c r="O24" s="50" t="s">
        <v>83</v>
      </c>
      <c r="Q24" s="50">
        <f>L24*G24</f>
        <v>0</v>
      </c>
    </row>
    <row r="25" spans="1:17" ht="18" customHeight="1">
      <c r="A25" s="283"/>
      <c r="B25" s="283"/>
      <c r="C25" s="283"/>
      <c r="D25" s="283" t="s">
        <v>112</v>
      </c>
      <c r="E25" s="283"/>
      <c r="F25" s="283"/>
      <c r="G25" s="289"/>
      <c r="H25" s="289"/>
      <c r="I25" s="289"/>
      <c r="J25" s="289"/>
      <c r="K25" s="289"/>
      <c r="L25" s="124"/>
      <c r="N25" s="50" t="s">
        <v>14</v>
      </c>
      <c r="Q25" s="50">
        <f t="shared" ref="Q25:Q31" si="0">L25*G25</f>
        <v>0</v>
      </c>
    </row>
    <row r="26" spans="1:17" ht="18" hidden="1" customHeight="1">
      <c r="A26" s="283"/>
      <c r="B26" s="283"/>
      <c r="C26" s="283"/>
      <c r="D26" s="283" t="s">
        <v>112</v>
      </c>
      <c r="E26" s="283"/>
      <c r="F26" s="283"/>
      <c r="G26" s="289"/>
      <c r="H26" s="289"/>
      <c r="I26" s="289"/>
      <c r="J26" s="289"/>
      <c r="K26" s="289"/>
      <c r="L26" s="124"/>
      <c r="N26" s="50" t="s">
        <v>15</v>
      </c>
      <c r="Q26" s="50">
        <f t="shared" si="0"/>
        <v>0</v>
      </c>
    </row>
    <row r="27" spans="1:17" ht="18" hidden="1" customHeight="1">
      <c r="A27" s="283"/>
      <c r="B27" s="283"/>
      <c r="C27" s="283"/>
      <c r="D27" s="283" t="s">
        <v>112</v>
      </c>
      <c r="E27" s="283"/>
      <c r="F27" s="283"/>
      <c r="G27" s="289"/>
      <c r="H27" s="289"/>
      <c r="I27" s="289"/>
      <c r="J27" s="289"/>
      <c r="K27" s="289"/>
      <c r="L27" s="124"/>
      <c r="N27" s="50" t="s">
        <v>16</v>
      </c>
      <c r="Q27" s="50">
        <f t="shared" si="0"/>
        <v>0</v>
      </c>
    </row>
    <row r="28" spans="1:17" ht="18" hidden="1" customHeight="1">
      <c r="A28" s="283"/>
      <c r="B28" s="283"/>
      <c r="C28" s="283"/>
      <c r="D28" s="283" t="s">
        <v>112</v>
      </c>
      <c r="E28" s="283"/>
      <c r="F28" s="283"/>
      <c r="G28" s="289"/>
      <c r="H28" s="289"/>
      <c r="I28" s="289"/>
      <c r="J28" s="289"/>
      <c r="K28" s="289"/>
      <c r="L28" s="124"/>
      <c r="N28" s="50" t="s">
        <v>17</v>
      </c>
      <c r="Q28" s="50">
        <f t="shared" si="0"/>
        <v>0</v>
      </c>
    </row>
    <row r="29" spans="1:17" ht="18" hidden="1" customHeight="1">
      <c r="A29" s="283"/>
      <c r="B29" s="283"/>
      <c r="C29" s="283"/>
      <c r="D29" s="283" t="s">
        <v>112</v>
      </c>
      <c r="E29" s="283"/>
      <c r="F29" s="283"/>
      <c r="G29" s="289"/>
      <c r="H29" s="289"/>
      <c r="I29" s="289"/>
      <c r="J29" s="289"/>
      <c r="K29" s="289"/>
      <c r="L29" s="124"/>
      <c r="N29" s="50" t="s">
        <v>18</v>
      </c>
      <c r="Q29" s="50">
        <f t="shared" si="0"/>
        <v>0</v>
      </c>
    </row>
    <row r="30" spans="1:17" ht="18" hidden="1" customHeight="1">
      <c r="A30" s="283"/>
      <c r="B30" s="283"/>
      <c r="C30" s="283"/>
      <c r="D30" s="283" t="s">
        <v>112</v>
      </c>
      <c r="E30" s="283"/>
      <c r="F30" s="283"/>
      <c r="G30" s="289"/>
      <c r="H30" s="289"/>
      <c r="I30" s="289"/>
      <c r="J30" s="289"/>
      <c r="K30" s="289"/>
      <c r="L30" s="124"/>
      <c r="Q30" s="50">
        <f t="shared" si="0"/>
        <v>0</v>
      </c>
    </row>
    <row r="31" spans="1:17" ht="18" hidden="1" customHeight="1">
      <c r="A31" s="283"/>
      <c r="B31" s="283"/>
      <c r="C31" s="283"/>
      <c r="D31" s="283" t="s">
        <v>112</v>
      </c>
      <c r="E31" s="283"/>
      <c r="F31" s="283"/>
      <c r="G31" s="289"/>
      <c r="H31" s="289"/>
      <c r="I31" s="289"/>
      <c r="J31" s="289"/>
      <c r="K31" s="289"/>
      <c r="L31" s="124"/>
      <c r="Q31" s="50">
        <f t="shared" si="0"/>
        <v>0</v>
      </c>
    </row>
    <row r="32" spans="1:17" ht="18" customHeight="1">
      <c r="A32" s="213" t="s">
        <v>1</v>
      </c>
      <c r="B32" s="213"/>
      <c r="C32" s="213"/>
      <c r="D32" s="213"/>
      <c r="E32" s="213"/>
      <c r="F32" s="213"/>
      <c r="G32" s="290">
        <f>SUM(G24:I31)</f>
        <v>0</v>
      </c>
      <c r="H32" s="290"/>
      <c r="I32" s="290"/>
      <c r="J32" s="290">
        <f>SUM(J24:K31)</f>
        <v>0</v>
      </c>
      <c r="K32" s="290"/>
      <c r="L32" s="123" t="e">
        <f>ROUND(Q32/G32,2)</f>
        <v>#DIV/0!</v>
      </c>
      <c r="Q32" s="50">
        <f>SUM(Q24:Q31)</f>
        <v>0</v>
      </c>
    </row>
    <row r="33" spans="1:13" ht="15.75" customHeight="1">
      <c r="A33" s="288" t="s">
        <v>354</v>
      </c>
      <c r="B33" s="288"/>
      <c r="C33" s="288"/>
      <c r="D33" s="288"/>
      <c r="E33" s="288"/>
      <c r="F33" s="288"/>
      <c r="G33" s="288"/>
      <c r="H33" s="288"/>
      <c r="I33" s="288"/>
      <c r="J33" s="288"/>
      <c r="K33" s="288"/>
      <c r="L33" s="288"/>
    </row>
    <row r="34" spans="1:13" ht="15.75" customHeight="1">
      <c r="A34" s="50" t="s">
        <v>359</v>
      </c>
    </row>
    <row r="35" spans="1:13" ht="15.75" customHeight="1">
      <c r="A35" s="214" t="s">
        <v>355</v>
      </c>
      <c r="B35" s="214"/>
      <c r="C35" s="214"/>
      <c r="D35" s="214"/>
      <c r="E35" s="214"/>
      <c r="F35" s="214"/>
      <c r="G35" s="214"/>
      <c r="H35" s="214"/>
      <c r="I35" s="214"/>
      <c r="J35" s="214"/>
      <c r="K35" s="214"/>
      <c r="L35" s="214"/>
    </row>
    <row r="36" spans="1:13" ht="15.75" customHeight="1">
      <c r="A36" s="100" t="s">
        <v>360</v>
      </c>
    </row>
    <row r="37" spans="1:13" ht="15.75" customHeight="1">
      <c r="A37" s="214" t="s">
        <v>356</v>
      </c>
      <c r="B37" s="214"/>
      <c r="C37" s="214"/>
      <c r="D37" s="214"/>
      <c r="E37" s="214"/>
      <c r="F37" s="214"/>
      <c r="G37" s="214"/>
      <c r="H37" s="214"/>
      <c r="I37" s="214"/>
      <c r="J37" s="214"/>
      <c r="K37" s="214"/>
      <c r="L37" s="214"/>
    </row>
    <row r="38" spans="1:13" ht="15.75" customHeight="1">
      <c r="A38" s="50" t="s">
        <v>361</v>
      </c>
    </row>
    <row r="39" spans="1:13" ht="15.75" customHeight="1">
      <c r="A39" s="214" t="s">
        <v>357</v>
      </c>
      <c r="B39" s="214"/>
      <c r="C39" s="214"/>
      <c r="D39" s="214"/>
      <c r="E39" s="214"/>
      <c r="F39" s="214"/>
      <c r="G39" s="214"/>
      <c r="H39" s="214"/>
      <c r="I39" s="214"/>
      <c r="J39" s="214"/>
      <c r="K39" s="214"/>
      <c r="L39" s="214"/>
    </row>
    <row r="40" spans="1:13" ht="15.75" customHeight="1">
      <c r="A40" s="50" t="s">
        <v>362</v>
      </c>
    </row>
    <row r="41" spans="1:13" ht="15.75" customHeight="1">
      <c r="A41" s="50" t="s">
        <v>358</v>
      </c>
    </row>
    <row r="42" spans="1:13" ht="18.75" customHeight="1">
      <c r="M42" s="257" t="s">
        <v>363</v>
      </c>
    </row>
    <row r="43" spans="1:13">
      <c r="M43" s="257"/>
    </row>
    <row r="44" spans="1:13">
      <c r="M44" s="257"/>
    </row>
    <row r="45" spans="1:13">
      <c r="M45" s="257"/>
    </row>
    <row r="46" spans="1:13">
      <c r="M46" s="257"/>
    </row>
    <row r="47" spans="1:13">
      <c r="M47" s="257"/>
    </row>
    <row r="48" spans="1:13">
      <c r="M48" s="257"/>
    </row>
    <row r="49" spans="1:29">
      <c r="M49" s="257"/>
    </row>
    <row r="50" spans="1:29">
      <c r="M50" s="257"/>
    </row>
    <row r="51" spans="1:29">
      <c r="M51" s="257"/>
    </row>
    <row r="53" spans="1:29">
      <c r="K53" s="53" t="s">
        <v>329</v>
      </c>
      <c r="L53" s="107">
        <f>L1</f>
        <v>0</v>
      </c>
    </row>
    <row r="54" spans="1:29">
      <c r="K54" s="53" t="s">
        <v>181</v>
      </c>
      <c r="L54" s="107">
        <f>L2</f>
        <v>0</v>
      </c>
    </row>
    <row r="55" spans="1:29">
      <c r="K55" s="53" t="s">
        <v>182</v>
      </c>
      <c r="L55" s="107">
        <f>L3</f>
        <v>0</v>
      </c>
    </row>
    <row r="58" spans="1:29" ht="21.75" customHeight="1">
      <c r="A58" s="50" t="s">
        <v>364</v>
      </c>
    </row>
    <row r="59" spans="1:29" ht="22.5" customHeight="1">
      <c r="A59" s="302" t="s">
        <v>367</v>
      </c>
      <c r="B59" s="302"/>
      <c r="C59" s="302"/>
      <c r="D59" s="302"/>
      <c r="E59" s="302"/>
      <c r="F59" s="302"/>
      <c r="G59" s="302"/>
      <c r="H59" s="302"/>
      <c r="I59" s="291"/>
      <c r="J59" s="291"/>
      <c r="K59" s="292"/>
      <c r="L59" s="78" t="s">
        <v>0</v>
      </c>
    </row>
    <row r="60" spans="1:29" ht="22.5" customHeight="1">
      <c r="A60" s="302" t="s">
        <v>368</v>
      </c>
      <c r="B60" s="302"/>
      <c r="C60" s="302"/>
      <c r="D60" s="302"/>
      <c r="E60" s="302"/>
      <c r="F60" s="302"/>
      <c r="G60" s="302"/>
      <c r="H60" s="302"/>
      <c r="I60" s="293" t="e">
        <f>L32</f>
        <v>#DIV/0!</v>
      </c>
      <c r="J60" s="293"/>
      <c r="K60" s="294"/>
      <c r="L60" s="78" t="s">
        <v>365</v>
      </c>
    </row>
    <row r="61" spans="1:29" ht="39.75" customHeight="1">
      <c r="A61" s="303" t="s">
        <v>376</v>
      </c>
      <c r="B61" s="302"/>
      <c r="C61" s="302"/>
      <c r="D61" s="302"/>
      <c r="E61" s="302"/>
      <c r="F61" s="302"/>
      <c r="G61" s="302"/>
      <c r="H61" s="302"/>
      <c r="I61" s="293" t="e">
        <f>ROUND(MIN(I59,I60)*0.7,2)</f>
        <v>#DIV/0!</v>
      </c>
      <c r="J61" s="293"/>
      <c r="K61" s="294"/>
      <c r="L61" s="78" t="s">
        <v>365</v>
      </c>
    </row>
    <row r="62" spans="1:29" ht="22.5" customHeight="1">
      <c r="A62" s="302" t="s">
        <v>369</v>
      </c>
      <c r="B62" s="302"/>
      <c r="C62" s="302"/>
      <c r="D62" s="302"/>
      <c r="E62" s="302"/>
      <c r="F62" s="302"/>
      <c r="G62" s="302"/>
      <c r="H62" s="302"/>
      <c r="I62" s="295"/>
      <c r="J62" s="295"/>
      <c r="K62" s="296"/>
      <c r="L62" s="78" t="s">
        <v>366</v>
      </c>
      <c r="M62" s="125" t="s">
        <v>442</v>
      </c>
      <c r="N62" s="125"/>
      <c r="O62" s="125"/>
      <c r="P62" s="125"/>
      <c r="Q62" s="125"/>
      <c r="R62" s="125"/>
      <c r="S62" s="125"/>
      <c r="T62" s="126"/>
      <c r="U62" s="125"/>
      <c r="V62" s="125"/>
      <c r="W62" s="125"/>
      <c r="X62" s="125"/>
      <c r="Y62" s="125"/>
      <c r="Z62" s="125"/>
      <c r="AA62" s="125"/>
      <c r="AB62" s="125"/>
      <c r="AC62" s="125"/>
    </row>
    <row r="63" spans="1:29" ht="22.5" customHeight="1">
      <c r="A63" s="302" t="s">
        <v>370</v>
      </c>
      <c r="B63" s="302"/>
      <c r="C63" s="302"/>
      <c r="D63" s="302"/>
      <c r="E63" s="302"/>
      <c r="F63" s="302"/>
      <c r="G63" s="302"/>
      <c r="H63" s="302"/>
      <c r="I63" s="300" t="e">
        <f>ROUNDDOWN(I61*I62/2,-3)</f>
        <v>#DIV/0!</v>
      </c>
      <c r="J63" s="300"/>
      <c r="K63" s="301"/>
      <c r="L63" s="78" t="s">
        <v>0</v>
      </c>
    </row>
    <row r="64" spans="1:29" ht="37.5" customHeight="1">
      <c r="A64" s="297" t="s">
        <v>377</v>
      </c>
      <c r="B64" s="298"/>
      <c r="C64" s="298"/>
      <c r="D64" s="298"/>
      <c r="E64" s="298"/>
      <c r="F64" s="298"/>
      <c r="G64" s="298"/>
      <c r="H64" s="298"/>
      <c r="I64" s="298"/>
      <c r="J64" s="298"/>
      <c r="K64" s="298"/>
      <c r="L64" s="298"/>
    </row>
    <row r="65" spans="1:19" ht="15.75" customHeight="1">
      <c r="A65" s="299" t="s">
        <v>371</v>
      </c>
      <c r="B65" s="299"/>
      <c r="C65" s="299"/>
      <c r="D65" s="299"/>
      <c r="E65" s="299"/>
      <c r="F65" s="299"/>
      <c r="G65" s="299"/>
      <c r="H65" s="299"/>
      <c r="I65" s="299"/>
      <c r="J65" s="299"/>
      <c r="K65" s="299"/>
      <c r="L65" s="299"/>
    </row>
    <row r="66" spans="1:19" ht="15.75" customHeight="1">
      <c r="A66" s="214" t="s">
        <v>504</v>
      </c>
      <c r="B66" s="214"/>
      <c r="C66" s="214"/>
      <c r="D66" s="214"/>
      <c r="E66" s="214"/>
      <c r="F66" s="214"/>
      <c r="G66" s="214"/>
      <c r="H66" s="214"/>
      <c r="I66" s="214"/>
      <c r="J66" s="214"/>
      <c r="K66" s="214"/>
      <c r="L66" s="214"/>
    </row>
    <row r="67" spans="1:19" ht="15.75" customHeight="1">
      <c r="A67" s="50" t="s">
        <v>378</v>
      </c>
    </row>
    <row r="68" spans="1:19" ht="15.75" customHeight="1">
      <c r="A68" s="215" t="s">
        <v>372</v>
      </c>
      <c r="B68" s="215"/>
      <c r="C68" s="215"/>
      <c r="D68" s="215"/>
      <c r="E68" s="215"/>
      <c r="F68" s="215"/>
      <c r="G68" s="215"/>
      <c r="H68" s="215"/>
      <c r="I68" s="215"/>
      <c r="J68" s="215"/>
      <c r="K68" s="215"/>
      <c r="L68" s="215"/>
    </row>
    <row r="69" spans="1:19" ht="15.75" customHeight="1">
      <c r="A69" s="214" t="s">
        <v>373</v>
      </c>
      <c r="B69" s="214"/>
      <c r="C69" s="214"/>
      <c r="D69" s="214"/>
      <c r="E69" s="214"/>
      <c r="F69" s="214"/>
      <c r="G69" s="214"/>
      <c r="H69" s="214"/>
      <c r="I69" s="214"/>
      <c r="J69" s="214"/>
      <c r="K69" s="214"/>
      <c r="L69" s="214"/>
    </row>
    <row r="70" spans="1:19" ht="15.75" customHeight="1">
      <c r="A70" s="50" t="s">
        <v>379</v>
      </c>
    </row>
    <row r="71" spans="1:19" ht="15.75" customHeight="1">
      <c r="A71" s="50" t="s">
        <v>374</v>
      </c>
    </row>
    <row r="72" spans="1:19" ht="15.75" customHeight="1">
      <c r="A72" s="77" t="s">
        <v>375</v>
      </c>
      <c r="B72" s="77"/>
      <c r="C72" s="77"/>
      <c r="D72" s="77"/>
      <c r="E72" s="77"/>
      <c r="F72" s="77"/>
      <c r="G72" s="77"/>
      <c r="H72" s="77"/>
      <c r="I72" s="77"/>
      <c r="J72" s="77"/>
      <c r="K72" s="77"/>
      <c r="L72" s="77"/>
    </row>
    <row r="74" spans="1:19">
      <c r="A74" s="50" t="s">
        <v>381</v>
      </c>
    </row>
    <row r="75" spans="1:19" ht="95.25" customHeight="1">
      <c r="A75" s="212" t="s">
        <v>382</v>
      </c>
      <c r="B75" s="213"/>
      <c r="C75" s="213"/>
      <c r="D75" s="212" t="s">
        <v>383</v>
      </c>
      <c r="E75" s="213"/>
      <c r="F75" s="213"/>
      <c r="G75" s="213"/>
      <c r="H75" s="213"/>
      <c r="I75" s="83" t="s">
        <v>384</v>
      </c>
      <c r="J75" s="83" t="s">
        <v>385</v>
      </c>
      <c r="K75" s="83" t="s">
        <v>487</v>
      </c>
      <c r="L75" s="83" t="s">
        <v>385</v>
      </c>
      <c r="S75" s="109"/>
    </row>
    <row r="76" spans="1:19" ht="35.25" customHeight="1">
      <c r="A76" s="304"/>
      <c r="B76" s="304"/>
      <c r="C76" s="304"/>
      <c r="D76" s="298"/>
      <c r="E76" s="298"/>
      <c r="F76" s="298"/>
      <c r="G76" s="298"/>
      <c r="H76" s="298"/>
      <c r="I76" s="80"/>
      <c r="J76" s="80"/>
      <c r="K76" s="76"/>
      <c r="L76" s="80"/>
      <c r="R76" s="50" t="s">
        <v>133</v>
      </c>
      <c r="S76" s="50" t="s">
        <v>133</v>
      </c>
    </row>
    <row r="77" spans="1:19" ht="35.25" customHeight="1">
      <c r="A77" s="304"/>
      <c r="B77" s="304"/>
      <c r="C77" s="304"/>
      <c r="D77" s="298"/>
      <c r="E77" s="298"/>
      <c r="F77" s="298"/>
      <c r="G77" s="298"/>
      <c r="H77" s="298"/>
      <c r="I77" s="80"/>
      <c r="J77" s="80"/>
      <c r="K77" s="76"/>
      <c r="L77" s="80"/>
      <c r="R77" s="50" t="s">
        <v>127</v>
      </c>
      <c r="S77" s="50" t="s">
        <v>127</v>
      </c>
    </row>
    <row r="78" spans="1:19" ht="35.25" hidden="1" customHeight="1">
      <c r="A78" s="298"/>
      <c r="B78" s="298"/>
      <c r="C78" s="298"/>
      <c r="D78" s="298"/>
      <c r="E78" s="298"/>
      <c r="F78" s="298"/>
      <c r="G78" s="298"/>
      <c r="H78" s="298"/>
      <c r="I78" s="80"/>
      <c r="J78" s="80"/>
      <c r="K78" s="76"/>
      <c r="L78" s="80"/>
      <c r="R78" s="50" t="s">
        <v>134</v>
      </c>
      <c r="S78" s="50" t="s">
        <v>134</v>
      </c>
    </row>
    <row r="79" spans="1:19" ht="35.25" hidden="1" customHeight="1">
      <c r="A79" s="298"/>
      <c r="B79" s="298"/>
      <c r="C79" s="298"/>
      <c r="D79" s="298"/>
      <c r="E79" s="298"/>
      <c r="F79" s="298"/>
      <c r="G79" s="298"/>
      <c r="H79" s="298"/>
      <c r="I79" s="80"/>
      <c r="J79" s="80"/>
      <c r="K79" s="76"/>
      <c r="L79" s="80"/>
      <c r="S79" s="50" t="s">
        <v>390</v>
      </c>
    </row>
    <row r="80" spans="1:19" ht="35.25" hidden="1" customHeight="1">
      <c r="A80" s="298"/>
      <c r="B80" s="298"/>
      <c r="C80" s="298"/>
      <c r="D80" s="298"/>
      <c r="E80" s="298"/>
      <c r="F80" s="298"/>
      <c r="G80" s="298"/>
      <c r="H80" s="298"/>
      <c r="I80" s="80"/>
      <c r="J80" s="80"/>
      <c r="K80" s="76"/>
      <c r="L80" s="80"/>
    </row>
    <row r="81" spans="1:19" ht="35.25" hidden="1" customHeight="1">
      <c r="A81" s="298"/>
      <c r="B81" s="298"/>
      <c r="C81" s="298"/>
      <c r="D81" s="298"/>
      <c r="E81" s="298"/>
      <c r="F81" s="298"/>
      <c r="G81" s="298"/>
      <c r="H81" s="298"/>
      <c r="I81" s="80"/>
      <c r="J81" s="80"/>
      <c r="K81" s="76"/>
      <c r="L81" s="80"/>
      <c r="S81" s="50" t="s">
        <v>391</v>
      </c>
    </row>
    <row r="82" spans="1:19" ht="35.25" hidden="1" customHeight="1">
      <c r="A82" s="298"/>
      <c r="B82" s="298"/>
      <c r="C82" s="298"/>
      <c r="D82" s="298"/>
      <c r="E82" s="298"/>
      <c r="F82" s="298"/>
      <c r="G82" s="298"/>
      <c r="H82" s="298"/>
      <c r="I82" s="80"/>
      <c r="J82" s="80"/>
      <c r="K82" s="76"/>
      <c r="L82" s="80"/>
      <c r="S82" s="50" t="s">
        <v>392</v>
      </c>
    </row>
    <row r="83" spans="1:19" ht="35.25" hidden="1" customHeight="1">
      <c r="A83" s="298"/>
      <c r="B83" s="298"/>
      <c r="C83" s="298"/>
      <c r="D83" s="298"/>
      <c r="E83" s="298"/>
      <c r="F83" s="298"/>
      <c r="G83" s="298"/>
      <c r="H83" s="298"/>
      <c r="I83" s="80"/>
      <c r="J83" s="80"/>
      <c r="K83" s="76"/>
      <c r="L83" s="80"/>
    </row>
    <row r="84" spans="1:19" ht="17.25" customHeight="1">
      <c r="A84" s="50" t="s">
        <v>386</v>
      </c>
    </row>
    <row r="85" spans="1:19" ht="17.25" customHeight="1">
      <c r="A85" s="50" t="s">
        <v>488</v>
      </c>
    </row>
    <row r="86" spans="1:19" ht="17.25" customHeight="1">
      <c r="A86" s="50" t="s">
        <v>387</v>
      </c>
    </row>
    <row r="87" spans="1:19" ht="17.25" customHeight="1">
      <c r="A87" s="50" t="s">
        <v>388</v>
      </c>
    </row>
    <row r="88" spans="1:19" ht="18.75" customHeight="1">
      <c r="A88" s="50" t="s">
        <v>389</v>
      </c>
    </row>
    <row r="89" spans="1:19">
      <c r="A89" s="50" t="s">
        <v>393</v>
      </c>
    </row>
    <row r="92" spans="1:19">
      <c r="M92" s="257" t="s">
        <v>363</v>
      </c>
    </row>
    <row r="93" spans="1:19">
      <c r="M93" s="257"/>
    </row>
    <row r="94" spans="1:19">
      <c r="M94" s="257"/>
    </row>
    <row r="95" spans="1:19">
      <c r="M95" s="257"/>
    </row>
    <row r="96" spans="1:19">
      <c r="M96" s="257"/>
    </row>
    <row r="97" spans="1:13">
      <c r="M97" s="257"/>
    </row>
    <row r="98" spans="1:13">
      <c r="M98" s="257"/>
    </row>
    <row r="99" spans="1:13">
      <c r="M99" s="257"/>
    </row>
    <row r="100" spans="1:13">
      <c r="M100" s="257"/>
    </row>
    <row r="101" spans="1:13">
      <c r="M101" s="257"/>
    </row>
    <row r="104" spans="1:13">
      <c r="K104" s="53" t="s">
        <v>329</v>
      </c>
      <c r="L104" s="107">
        <f>L53</f>
        <v>0</v>
      </c>
    </row>
    <row r="105" spans="1:13">
      <c r="K105" s="53" t="s">
        <v>181</v>
      </c>
      <c r="L105" s="107">
        <f>L54</f>
        <v>0</v>
      </c>
    </row>
    <row r="106" spans="1:13">
      <c r="K106" s="53" t="s">
        <v>182</v>
      </c>
      <c r="L106" s="107">
        <f>L55</f>
        <v>0</v>
      </c>
    </row>
    <row r="108" spans="1:13" ht="16.5" customHeight="1">
      <c r="A108" s="50" t="s">
        <v>489</v>
      </c>
    </row>
    <row r="109" spans="1:13" ht="16.5" customHeight="1">
      <c r="A109" s="100" t="s">
        <v>490</v>
      </c>
    </row>
    <row r="110" spans="1:13" ht="16.5" customHeight="1">
      <c r="A110" s="50" t="s">
        <v>403</v>
      </c>
    </row>
    <row r="111" spans="1:13" ht="16.5" customHeight="1">
      <c r="A111" s="50" t="s">
        <v>404</v>
      </c>
    </row>
    <row r="112" spans="1:13" ht="16.5" customHeight="1">
      <c r="A112" s="50" t="s">
        <v>507</v>
      </c>
    </row>
    <row r="113" spans="1:12" ht="16.5" customHeight="1">
      <c r="A113" s="50" t="s">
        <v>405</v>
      </c>
    </row>
    <row r="114" spans="1:12" ht="16.5" customHeight="1">
      <c r="A114" s="50" t="s">
        <v>406</v>
      </c>
    </row>
    <row r="115" spans="1:12" ht="16.5" customHeight="1">
      <c r="A115" s="50" t="s">
        <v>407</v>
      </c>
    </row>
    <row r="116" spans="1:12" ht="16.5" customHeight="1">
      <c r="A116" s="50" t="s">
        <v>408</v>
      </c>
    </row>
    <row r="117" spans="1:12" ht="16.5" customHeight="1">
      <c r="A117" s="50" t="s">
        <v>409</v>
      </c>
    </row>
    <row r="118" spans="1:12" ht="16.5" customHeight="1">
      <c r="A118" s="50" t="s">
        <v>508</v>
      </c>
    </row>
    <row r="119" spans="1:12" ht="16.5" customHeight="1">
      <c r="A119" s="50" t="s">
        <v>509</v>
      </c>
    </row>
    <row r="120" spans="1:12" ht="16.5" customHeight="1">
      <c r="A120" s="50" t="s">
        <v>410</v>
      </c>
    </row>
    <row r="121" spans="1:12" ht="16.5" customHeight="1">
      <c r="A121" s="50" t="s">
        <v>411</v>
      </c>
    </row>
    <row r="122" spans="1:12" ht="16.5" customHeight="1">
      <c r="A122" s="50" t="s">
        <v>412</v>
      </c>
    </row>
    <row r="123" spans="1:12" ht="16.5" customHeight="1">
      <c r="A123" s="50" t="s">
        <v>394</v>
      </c>
    </row>
    <row r="125" spans="1:12">
      <c r="A125" s="50" t="s">
        <v>395</v>
      </c>
    </row>
    <row r="126" spans="1:12">
      <c r="A126" s="50" t="s">
        <v>396</v>
      </c>
    </row>
    <row r="127" spans="1:12" ht="19.5" customHeight="1">
      <c r="A127" s="50" t="s">
        <v>397</v>
      </c>
      <c r="C127" s="306">
        <f>A24</f>
        <v>0</v>
      </c>
      <c r="D127" s="306"/>
      <c r="E127" s="306"/>
      <c r="F127" s="306"/>
      <c r="G127" s="306"/>
      <c r="H127" s="306"/>
      <c r="I127" s="306"/>
      <c r="J127" s="306"/>
      <c r="K127" s="306"/>
      <c r="L127" s="306"/>
    </row>
    <row r="128" spans="1:12" ht="18.75" customHeight="1">
      <c r="A128" s="305" t="s">
        <v>491</v>
      </c>
      <c r="B128" s="305"/>
      <c r="C128" s="305"/>
      <c r="D128" s="305"/>
      <c r="E128" s="305"/>
      <c r="F128" s="305"/>
      <c r="G128" s="305"/>
      <c r="H128" s="305"/>
      <c r="I128" s="305"/>
      <c r="J128" s="305"/>
      <c r="K128" s="305"/>
      <c r="L128" s="305"/>
    </row>
    <row r="129" spans="1:21" ht="18.75" customHeight="1">
      <c r="A129" s="302" t="s">
        <v>398</v>
      </c>
      <c r="B129" s="302"/>
      <c r="C129" s="302"/>
      <c r="D129" s="302"/>
      <c r="E129" s="302"/>
      <c r="F129" s="302"/>
      <c r="G129" s="289"/>
      <c r="H129" s="289"/>
      <c r="I129" s="289"/>
      <c r="J129" s="289"/>
      <c r="K129" s="289"/>
      <c r="L129" s="289"/>
      <c r="U129" s="110">
        <f>G129+G139+G149+G159+G169+G179+G189+G199</f>
        <v>0</v>
      </c>
    </row>
    <row r="130" spans="1:21" ht="18.75" customHeight="1">
      <c r="A130" s="302" t="s">
        <v>399</v>
      </c>
      <c r="B130" s="302"/>
      <c r="C130" s="302"/>
      <c r="D130" s="302"/>
      <c r="E130" s="302"/>
      <c r="F130" s="302"/>
      <c r="G130" s="289"/>
      <c r="H130" s="289"/>
      <c r="I130" s="289"/>
      <c r="J130" s="289"/>
      <c r="K130" s="289"/>
      <c r="L130" s="289"/>
      <c r="U130" s="110">
        <f>G132+G142+G152+G162+G172+G182+G192+G202</f>
        <v>0</v>
      </c>
    </row>
    <row r="131" spans="1:21" ht="18.75" customHeight="1">
      <c r="A131" s="305" t="s">
        <v>443</v>
      </c>
      <c r="B131" s="305"/>
      <c r="C131" s="305"/>
      <c r="D131" s="305"/>
      <c r="E131" s="305"/>
      <c r="F131" s="305"/>
      <c r="G131" s="305"/>
      <c r="H131" s="305"/>
      <c r="I131" s="305"/>
      <c r="J131" s="305"/>
      <c r="K131" s="305"/>
      <c r="L131" s="305"/>
      <c r="U131" s="110">
        <f>G135+G145+G155+G165+G175+G185+G195+G205</f>
        <v>0</v>
      </c>
    </row>
    <row r="132" spans="1:21" ht="18.75" customHeight="1">
      <c r="A132" s="302" t="s">
        <v>398</v>
      </c>
      <c r="B132" s="302"/>
      <c r="C132" s="302"/>
      <c r="D132" s="302"/>
      <c r="E132" s="302"/>
      <c r="F132" s="302"/>
      <c r="G132" s="289"/>
      <c r="H132" s="289"/>
      <c r="I132" s="289"/>
      <c r="J132" s="289"/>
      <c r="K132" s="289"/>
      <c r="L132" s="289"/>
    </row>
    <row r="133" spans="1:21" ht="18.75" customHeight="1">
      <c r="A133" s="302" t="s">
        <v>399</v>
      </c>
      <c r="B133" s="302"/>
      <c r="C133" s="302"/>
      <c r="D133" s="302"/>
      <c r="E133" s="302"/>
      <c r="F133" s="302"/>
      <c r="G133" s="289"/>
      <c r="H133" s="289"/>
      <c r="I133" s="289"/>
      <c r="J133" s="289"/>
      <c r="K133" s="289"/>
      <c r="L133" s="289"/>
    </row>
    <row r="134" spans="1:21" ht="18.75" customHeight="1">
      <c r="A134" s="305" t="s">
        <v>444</v>
      </c>
      <c r="B134" s="305"/>
      <c r="C134" s="305"/>
      <c r="D134" s="305"/>
      <c r="E134" s="305"/>
      <c r="F134" s="305"/>
      <c r="G134" s="305"/>
      <c r="H134" s="305"/>
      <c r="I134" s="305"/>
      <c r="J134" s="305"/>
      <c r="K134" s="305"/>
      <c r="L134" s="305"/>
    </row>
    <row r="135" spans="1:21" ht="18.75" customHeight="1">
      <c r="A135" s="302" t="s">
        <v>398</v>
      </c>
      <c r="B135" s="302"/>
      <c r="C135" s="302"/>
      <c r="D135" s="302"/>
      <c r="E135" s="302"/>
      <c r="F135" s="302"/>
      <c r="G135" s="289"/>
      <c r="H135" s="289"/>
      <c r="I135" s="289"/>
      <c r="J135" s="289"/>
      <c r="K135" s="289"/>
      <c r="L135" s="289"/>
    </row>
    <row r="136" spans="1:21" ht="18.75" customHeight="1">
      <c r="A136" s="302" t="s">
        <v>399</v>
      </c>
      <c r="B136" s="302"/>
      <c r="C136" s="302"/>
      <c r="D136" s="302"/>
      <c r="E136" s="302"/>
      <c r="F136" s="302"/>
      <c r="G136" s="289"/>
      <c r="H136" s="289"/>
      <c r="I136" s="289"/>
      <c r="J136" s="289"/>
      <c r="K136" s="289"/>
      <c r="L136" s="289"/>
    </row>
    <row r="137" spans="1:21" ht="19.5" customHeight="1">
      <c r="A137" s="50" t="s">
        <v>397</v>
      </c>
      <c r="C137" s="306">
        <f>A25</f>
        <v>0</v>
      </c>
      <c r="D137" s="306"/>
      <c r="E137" s="306"/>
      <c r="F137" s="306"/>
      <c r="G137" s="306"/>
      <c r="H137" s="306"/>
      <c r="I137" s="306"/>
      <c r="J137" s="306"/>
      <c r="K137" s="306"/>
      <c r="L137" s="306"/>
    </row>
    <row r="138" spans="1:21" ht="18.75" customHeight="1">
      <c r="A138" s="307" t="str">
        <f>A128</f>
        <v>①　　　年　月　日　から　　　年　月　日まで （直近）</v>
      </c>
      <c r="B138" s="307"/>
      <c r="C138" s="307"/>
      <c r="D138" s="307"/>
      <c r="E138" s="307"/>
      <c r="F138" s="307"/>
      <c r="G138" s="307"/>
      <c r="H138" s="307"/>
      <c r="I138" s="307"/>
      <c r="J138" s="307"/>
      <c r="K138" s="307"/>
      <c r="L138" s="307"/>
    </row>
    <row r="139" spans="1:21" ht="18.75" customHeight="1">
      <c r="A139" s="302" t="s">
        <v>398</v>
      </c>
      <c r="B139" s="302"/>
      <c r="C139" s="302"/>
      <c r="D139" s="302"/>
      <c r="E139" s="302"/>
      <c r="F139" s="302"/>
      <c r="G139" s="289"/>
      <c r="H139" s="289"/>
      <c r="I139" s="289"/>
      <c r="J139" s="289"/>
      <c r="K139" s="289"/>
      <c r="L139" s="289"/>
    </row>
    <row r="140" spans="1:21" ht="18.75" customHeight="1">
      <c r="A140" s="302" t="s">
        <v>399</v>
      </c>
      <c r="B140" s="302"/>
      <c r="C140" s="302"/>
      <c r="D140" s="302"/>
      <c r="E140" s="302"/>
      <c r="F140" s="302"/>
      <c r="G140" s="289"/>
      <c r="H140" s="289"/>
      <c r="I140" s="289"/>
      <c r="J140" s="289"/>
      <c r="K140" s="289"/>
      <c r="L140" s="289"/>
    </row>
    <row r="141" spans="1:21" ht="18.75" customHeight="1">
      <c r="A141" s="307" t="str">
        <f>A131</f>
        <v>②　　　年　月　日　から　　　年　月　日まで</v>
      </c>
      <c r="B141" s="307"/>
      <c r="C141" s="307"/>
      <c r="D141" s="307"/>
      <c r="E141" s="307"/>
      <c r="F141" s="307"/>
      <c r="G141" s="307"/>
      <c r="H141" s="307"/>
      <c r="I141" s="307"/>
      <c r="J141" s="307"/>
      <c r="K141" s="307"/>
      <c r="L141" s="307"/>
    </row>
    <row r="142" spans="1:21" ht="18.75" customHeight="1">
      <c r="A142" s="302" t="s">
        <v>398</v>
      </c>
      <c r="B142" s="302"/>
      <c r="C142" s="302"/>
      <c r="D142" s="302"/>
      <c r="E142" s="302"/>
      <c r="F142" s="302"/>
      <c r="G142" s="289"/>
      <c r="H142" s="289"/>
      <c r="I142" s="289"/>
      <c r="J142" s="289"/>
      <c r="K142" s="289"/>
      <c r="L142" s="289"/>
    </row>
    <row r="143" spans="1:21" ht="18.75" customHeight="1">
      <c r="A143" s="302" t="s">
        <v>399</v>
      </c>
      <c r="B143" s="302"/>
      <c r="C143" s="302"/>
      <c r="D143" s="302"/>
      <c r="E143" s="302"/>
      <c r="F143" s="302"/>
      <c r="G143" s="289"/>
      <c r="H143" s="289"/>
      <c r="I143" s="289"/>
      <c r="J143" s="289"/>
      <c r="K143" s="289"/>
      <c r="L143" s="289"/>
    </row>
    <row r="144" spans="1:21" ht="18.75" customHeight="1">
      <c r="A144" s="307" t="str">
        <f>A134</f>
        <v>③　　　年　月　日　から　　　年　月　日まで</v>
      </c>
      <c r="B144" s="307"/>
      <c r="C144" s="307"/>
      <c r="D144" s="307"/>
      <c r="E144" s="307"/>
      <c r="F144" s="307"/>
      <c r="G144" s="307"/>
      <c r="H144" s="307"/>
      <c r="I144" s="307"/>
      <c r="J144" s="307"/>
      <c r="K144" s="307"/>
      <c r="L144" s="307"/>
    </row>
    <row r="145" spans="1:12" ht="18.75" customHeight="1">
      <c r="A145" s="302" t="s">
        <v>398</v>
      </c>
      <c r="B145" s="302"/>
      <c r="C145" s="302"/>
      <c r="D145" s="302"/>
      <c r="E145" s="302"/>
      <c r="F145" s="302"/>
      <c r="G145" s="289"/>
      <c r="H145" s="289"/>
      <c r="I145" s="289"/>
      <c r="J145" s="289"/>
      <c r="K145" s="289"/>
      <c r="L145" s="289"/>
    </row>
    <row r="146" spans="1:12" ht="18.75" customHeight="1">
      <c r="A146" s="302" t="s">
        <v>399</v>
      </c>
      <c r="B146" s="302"/>
      <c r="C146" s="302"/>
      <c r="D146" s="302"/>
      <c r="E146" s="302"/>
      <c r="F146" s="302"/>
      <c r="G146" s="289"/>
      <c r="H146" s="289"/>
      <c r="I146" s="289"/>
      <c r="J146" s="289"/>
      <c r="K146" s="289"/>
      <c r="L146" s="289"/>
    </row>
    <row r="147" spans="1:12" ht="19.5" customHeight="1">
      <c r="A147" s="50" t="s">
        <v>397</v>
      </c>
      <c r="C147" s="306">
        <f>A26</f>
        <v>0</v>
      </c>
      <c r="D147" s="306"/>
      <c r="E147" s="306"/>
      <c r="F147" s="306"/>
      <c r="G147" s="306"/>
      <c r="H147" s="306"/>
      <c r="I147" s="306"/>
      <c r="J147" s="306"/>
      <c r="K147" s="306"/>
      <c r="L147" s="306"/>
    </row>
    <row r="148" spans="1:12" ht="18.75" customHeight="1">
      <c r="A148" s="307" t="str">
        <f>A128</f>
        <v>①　　　年　月　日　から　　　年　月　日まで （直近）</v>
      </c>
      <c r="B148" s="307"/>
      <c r="C148" s="307"/>
      <c r="D148" s="307"/>
      <c r="E148" s="307"/>
      <c r="F148" s="307"/>
      <c r="G148" s="307"/>
      <c r="H148" s="307"/>
      <c r="I148" s="307"/>
      <c r="J148" s="307"/>
      <c r="K148" s="307"/>
      <c r="L148" s="307"/>
    </row>
    <row r="149" spans="1:12" ht="18.75" customHeight="1">
      <c r="A149" s="302" t="s">
        <v>398</v>
      </c>
      <c r="B149" s="302"/>
      <c r="C149" s="302"/>
      <c r="D149" s="302"/>
      <c r="E149" s="302"/>
      <c r="F149" s="302"/>
      <c r="G149" s="289"/>
      <c r="H149" s="289"/>
      <c r="I149" s="289"/>
      <c r="J149" s="289"/>
      <c r="K149" s="289"/>
      <c r="L149" s="289"/>
    </row>
    <row r="150" spans="1:12" ht="18.75" customHeight="1">
      <c r="A150" s="302" t="s">
        <v>399</v>
      </c>
      <c r="B150" s="302"/>
      <c r="C150" s="302"/>
      <c r="D150" s="302"/>
      <c r="E150" s="302"/>
      <c r="F150" s="302"/>
      <c r="G150" s="289"/>
      <c r="H150" s="289"/>
      <c r="I150" s="289"/>
      <c r="J150" s="289"/>
      <c r="K150" s="289"/>
      <c r="L150" s="289"/>
    </row>
    <row r="151" spans="1:12" ht="18.75" customHeight="1">
      <c r="A151" s="307" t="str">
        <f>A131</f>
        <v>②　　　年　月　日　から　　　年　月　日まで</v>
      </c>
      <c r="B151" s="307"/>
      <c r="C151" s="307"/>
      <c r="D151" s="307"/>
      <c r="E151" s="307"/>
      <c r="F151" s="307"/>
      <c r="G151" s="307"/>
      <c r="H151" s="307"/>
      <c r="I151" s="307"/>
      <c r="J151" s="307"/>
      <c r="K151" s="307"/>
      <c r="L151" s="307"/>
    </row>
    <row r="152" spans="1:12" ht="18.75" customHeight="1">
      <c r="A152" s="302" t="s">
        <v>398</v>
      </c>
      <c r="B152" s="302"/>
      <c r="C152" s="302"/>
      <c r="D152" s="302"/>
      <c r="E152" s="302"/>
      <c r="F152" s="302"/>
      <c r="G152" s="289"/>
      <c r="H152" s="289"/>
      <c r="I152" s="289"/>
      <c r="J152" s="289"/>
      <c r="K152" s="289"/>
      <c r="L152" s="289"/>
    </row>
    <row r="153" spans="1:12" ht="18.75" customHeight="1">
      <c r="A153" s="302" t="s">
        <v>399</v>
      </c>
      <c r="B153" s="302"/>
      <c r="C153" s="302"/>
      <c r="D153" s="302"/>
      <c r="E153" s="302"/>
      <c r="F153" s="302"/>
      <c r="G153" s="289"/>
      <c r="H153" s="289"/>
      <c r="I153" s="289"/>
      <c r="J153" s="289"/>
      <c r="K153" s="289"/>
      <c r="L153" s="289"/>
    </row>
    <row r="154" spans="1:12" ht="18.75" customHeight="1">
      <c r="A154" s="307" t="str">
        <f>A134</f>
        <v>③　　　年　月　日　から　　　年　月　日まで</v>
      </c>
      <c r="B154" s="307"/>
      <c r="C154" s="307"/>
      <c r="D154" s="307"/>
      <c r="E154" s="307"/>
      <c r="F154" s="307"/>
      <c r="G154" s="307"/>
      <c r="H154" s="307"/>
      <c r="I154" s="307"/>
      <c r="J154" s="307"/>
      <c r="K154" s="307"/>
      <c r="L154" s="307"/>
    </row>
    <row r="155" spans="1:12" ht="18.75" customHeight="1">
      <c r="A155" s="302" t="s">
        <v>398</v>
      </c>
      <c r="B155" s="302"/>
      <c r="C155" s="302"/>
      <c r="D155" s="302"/>
      <c r="E155" s="302"/>
      <c r="F155" s="302"/>
      <c r="G155" s="289"/>
      <c r="H155" s="289"/>
      <c r="I155" s="289"/>
      <c r="J155" s="289"/>
      <c r="K155" s="289"/>
      <c r="L155" s="289"/>
    </row>
    <row r="156" spans="1:12" ht="18.75" customHeight="1">
      <c r="A156" s="302" t="s">
        <v>399</v>
      </c>
      <c r="B156" s="302"/>
      <c r="C156" s="302"/>
      <c r="D156" s="302"/>
      <c r="E156" s="302"/>
      <c r="F156" s="302"/>
      <c r="G156" s="289"/>
      <c r="H156" s="289"/>
      <c r="I156" s="289"/>
      <c r="J156" s="289"/>
      <c r="K156" s="289"/>
      <c r="L156" s="289"/>
    </row>
    <row r="157" spans="1:12" ht="19.5" customHeight="1">
      <c r="A157" s="50" t="s">
        <v>397</v>
      </c>
      <c r="C157" s="306">
        <f>A27</f>
        <v>0</v>
      </c>
      <c r="D157" s="306"/>
      <c r="E157" s="306"/>
      <c r="F157" s="306"/>
      <c r="G157" s="306"/>
      <c r="H157" s="306"/>
      <c r="I157" s="306"/>
      <c r="J157" s="306"/>
      <c r="K157" s="306"/>
      <c r="L157" s="306"/>
    </row>
    <row r="158" spans="1:12" ht="18.75" customHeight="1">
      <c r="A158" s="307" t="str">
        <f>A128</f>
        <v>①　　　年　月　日　から　　　年　月　日まで （直近）</v>
      </c>
      <c r="B158" s="307"/>
      <c r="C158" s="307"/>
      <c r="D158" s="307"/>
      <c r="E158" s="307"/>
      <c r="F158" s="307"/>
      <c r="G158" s="307"/>
      <c r="H158" s="307"/>
      <c r="I158" s="307"/>
      <c r="J158" s="307"/>
      <c r="K158" s="307"/>
      <c r="L158" s="307"/>
    </row>
    <row r="159" spans="1:12" ht="18.75" customHeight="1">
      <c r="A159" s="302" t="s">
        <v>398</v>
      </c>
      <c r="B159" s="302"/>
      <c r="C159" s="302"/>
      <c r="D159" s="302"/>
      <c r="E159" s="302"/>
      <c r="F159" s="302"/>
      <c r="G159" s="289"/>
      <c r="H159" s="289"/>
      <c r="I159" s="289"/>
      <c r="J159" s="289"/>
      <c r="K159" s="289"/>
      <c r="L159" s="289"/>
    </row>
    <row r="160" spans="1:12" ht="18.75" customHeight="1">
      <c r="A160" s="302" t="s">
        <v>399</v>
      </c>
      <c r="B160" s="302"/>
      <c r="C160" s="302"/>
      <c r="D160" s="302"/>
      <c r="E160" s="302"/>
      <c r="F160" s="302"/>
      <c r="G160" s="289"/>
      <c r="H160" s="289"/>
      <c r="I160" s="289"/>
      <c r="J160" s="289"/>
      <c r="K160" s="289"/>
      <c r="L160" s="289"/>
    </row>
    <row r="161" spans="1:12" ht="18.75" customHeight="1">
      <c r="A161" s="307" t="str">
        <f>A131</f>
        <v>②　　　年　月　日　から　　　年　月　日まで</v>
      </c>
      <c r="B161" s="307"/>
      <c r="C161" s="307"/>
      <c r="D161" s="307"/>
      <c r="E161" s="307"/>
      <c r="F161" s="307"/>
      <c r="G161" s="307"/>
      <c r="H161" s="307"/>
      <c r="I161" s="307"/>
      <c r="J161" s="307"/>
      <c r="K161" s="307"/>
      <c r="L161" s="307"/>
    </row>
    <row r="162" spans="1:12" ht="18.75" customHeight="1">
      <c r="A162" s="302" t="s">
        <v>398</v>
      </c>
      <c r="B162" s="302"/>
      <c r="C162" s="302"/>
      <c r="D162" s="302"/>
      <c r="E162" s="302"/>
      <c r="F162" s="302"/>
      <c r="G162" s="289"/>
      <c r="H162" s="289"/>
      <c r="I162" s="289"/>
      <c r="J162" s="289"/>
      <c r="K162" s="289"/>
      <c r="L162" s="289"/>
    </row>
    <row r="163" spans="1:12" ht="18.75" customHeight="1">
      <c r="A163" s="302" t="s">
        <v>399</v>
      </c>
      <c r="B163" s="302"/>
      <c r="C163" s="302"/>
      <c r="D163" s="302"/>
      <c r="E163" s="302"/>
      <c r="F163" s="302"/>
      <c r="G163" s="289"/>
      <c r="H163" s="289"/>
      <c r="I163" s="289"/>
      <c r="J163" s="289"/>
      <c r="K163" s="289"/>
      <c r="L163" s="289"/>
    </row>
    <row r="164" spans="1:12" ht="18.75" customHeight="1">
      <c r="A164" s="307" t="str">
        <f>A134</f>
        <v>③　　　年　月　日　から　　　年　月　日まで</v>
      </c>
      <c r="B164" s="307"/>
      <c r="C164" s="307"/>
      <c r="D164" s="307"/>
      <c r="E164" s="307"/>
      <c r="F164" s="307"/>
      <c r="G164" s="307"/>
      <c r="H164" s="307"/>
      <c r="I164" s="307"/>
      <c r="J164" s="307"/>
      <c r="K164" s="307"/>
      <c r="L164" s="307"/>
    </row>
    <row r="165" spans="1:12" ht="18.75" customHeight="1">
      <c r="A165" s="302" t="s">
        <v>398</v>
      </c>
      <c r="B165" s="302"/>
      <c r="C165" s="302"/>
      <c r="D165" s="302"/>
      <c r="E165" s="302"/>
      <c r="F165" s="302"/>
      <c r="G165" s="289"/>
      <c r="H165" s="289"/>
      <c r="I165" s="289"/>
      <c r="J165" s="289"/>
      <c r="K165" s="289"/>
      <c r="L165" s="289"/>
    </row>
    <row r="166" spans="1:12" ht="18.75" customHeight="1">
      <c r="A166" s="302" t="s">
        <v>399</v>
      </c>
      <c r="B166" s="302"/>
      <c r="C166" s="302"/>
      <c r="D166" s="302"/>
      <c r="E166" s="302"/>
      <c r="F166" s="302"/>
      <c r="G166" s="289"/>
      <c r="H166" s="289"/>
      <c r="I166" s="289"/>
      <c r="J166" s="289"/>
      <c r="K166" s="289"/>
      <c r="L166" s="289"/>
    </row>
    <row r="167" spans="1:12" ht="19.5" customHeight="1">
      <c r="A167" s="50" t="s">
        <v>397</v>
      </c>
      <c r="C167" s="306">
        <f>A28</f>
        <v>0</v>
      </c>
      <c r="D167" s="306"/>
      <c r="E167" s="306"/>
      <c r="F167" s="306"/>
      <c r="G167" s="306"/>
      <c r="H167" s="306"/>
      <c r="I167" s="306"/>
      <c r="J167" s="306"/>
      <c r="K167" s="306"/>
      <c r="L167" s="306"/>
    </row>
    <row r="168" spans="1:12" ht="18.75" customHeight="1">
      <c r="A168" s="307" t="str">
        <f>A128</f>
        <v>①　　　年　月　日　から　　　年　月　日まで （直近）</v>
      </c>
      <c r="B168" s="307"/>
      <c r="C168" s="307"/>
      <c r="D168" s="307"/>
      <c r="E168" s="307"/>
      <c r="F168" s="307"/>
      <c r="G168" s="307"/>
      <c r="H168" s="307"/>
      <c r="I168" s="307"/>
      <c r="J168" s="307"/>
      <c r="K168" s="307"/>
      <c r="L168" s="307"/>
    </row>
    <row r="169" spans="1:12" ht="18.75" customHeight="1">
      <c r="A169" s="302" t="s">
        <v>398</v>
      </c>
      <c r="B169" s="302"/>
      <c r="C169" s="302"/>
      <c r="D169" s="302"/>
      <c r="E169" s="302"/>
      <c r="F169" s="302"/>
      <c r="G169" s="289"/>
      <c r="H169" s="289"/>
      <c r="I169" s="289"/>
      <c r="J169" s="289"/>
      <c r="K169" s="289"/>
      <c r="L169" s="289"/>
    </row>
    <row r="170" spans="1:12" ht="18.75" customHeight="1">
      <c r="A170" s="302" t="s">
        <v>399</v>
      </c>
      <c r="B170" s="302"/>
      <c r="C170" s="302"/>
      <c r="D170" s="302"/>
      <c r="E170" s="302"/>
      <c r="F170" s="302"/>
      <c r="G170" s="289"/>
      <c r="H170" s="289"/>
      <c r="I170" s="289"/>
      <c r="J170" s="289"/>
      <c r="K170" s="289"/>
      <c r="L170" s="289"/>
    </row>
    <row r="171" spans="1:12" ht="18.75" customHeight="1">
      <c r="A171" s="307" t="str">
        <f>A131</f>
        <v>②　　　年　月　日　から　　　年　月　日まで</v>
      </c>
      <c r="B171" s="307"/>
      <c r="C171" s="307"/>
      <c r="D171" s="307"/>
      <c r="E171" s="307"/>
      <c r="F171" s="307"/>
      <c r="G171" s="307"/>
      <c r="H171" s="307"/>
      <c r="I171" s="307"/>
      <c r="J171" s="307"/>
      <c r="K171" s="307"/>
      <c r="L171" s="307"/>
    </row>
    <row r="172" spans="1:12" ht="18.75" customHeight="1">
      <c r="A172" s="302" t="s">
        <v>398</v>
      </c>
      <c r="B172" s="302"/>
      <c r="C172" s="302"/>
      <c r="D172" s="302"/>
      <c r="E172" s="302"/>
      <c r="F172" s="302"/>
      <c r="G172" s="289"/>
      <c r="H172" s="289"/>
      <c r="I172" s="289"/>
      <c r="J172" s="289"/>
      <c r="K172" s="289"/>
      <c r="L172" s="289"/>
    </row>
    <row r="173" spans="1:12" ht="18.75" customHeight="1">
      <c r="A173" s="302" t="s">
        <v>399</v>
      </c>
      <c r="B173" s="302"/>
      <c r="C173" s="302"/>
      <c r="D173" s="302"/>
      <c r="E173" s="302"/>
      <c r="F173" s="302"/>
      <c r="G173" s="289"/>
      <c r="H173" s="289"/>
      <c r="I173" s="289"/>
      <c r="J173" s="289"/>
      <c r="K173" s="289"/>
      <c r="L173" s="289"/>
    </row>
    <row r="174" spans="1:12" ht="18.75" customHeight="1">
      <c r="A174" s="307" t="str">
        <f>A134</f>
        <v>③　　　年　月　日　から　　　年　月　日まで</v>
      </c>
      <c r="B174" s="307"/>
      <c r="C174" s="307"/>
      <c r="D174" s="307"/>
      <c r="E174" s="307"/>
      <c r="F174" s="307"/>
      <c r="G174" s="307"/>
      <c r="H174" s="307"/>
      <c r="I174" s="307"/>
      <c r="J174" s="307"/>
      <c r="K174" s="307"/>
      <c r="L174" s="307"/>
    </row>
    <row r="175" spans="1:12" ht="18.75" customHeight="1">
      <c r="A175" s="302" t="s">
        <v>398</v>
      </c>
      <c r="B175" s="302"/>
      <c r="C175" s="302"/>
      <c r="D175" s="302"/>
      <c r="E175" s="302"/>
      <c r="F175" s="302"/>
      <c r="G175" s="289"/>
      <c r="H175" s="289"/>
      <c r="I175" s="289"/>
      <c r="J175" s="289"/>
      <c r="K175" s="289"/>
      <c r="L175" s="289"/>
    </row>
    <row r="176" spans="1:12" ht="18.75" customHeight="1">
      <c r="A176" s="302" t="s">
        <v>399</v>
      </c>
      <c r="B176" s="302"/>
      <c r="C176" s="302"/>
      <c r="D176" s="302"/>
      <c r="E176" s="302"/>
      <c r="F176" s="302"/>
      <c r="G176" s="289"/>
      <c r="H176" s="289"/>
      <c r="I176" s="289"/>
      <c r="J176" s="289"/>
      <c r="K176" s="289"/>
      <c r="L176" s="289"/>
    </row>
    <row r="177" spans="1:12" ht="19.5" customHeight="1">
      <c r="A177" s="50" t="s">
        <v>397</v>
      </c>
      <c r="C177" s="306">
        <f>A29</f>
        <v>0</v>
      </c>
      <c r="D177" s="306"/>
      <c r="E177" s="306"/>
      <c r="F177" s="306"/>
      <c r="G177" s="306"/>
      <c r="H177" s="306"/>
      <c r="I177" s="306"/>
      <c r="J177" s="306"/>
      <c r="K177" s="306"/>
      <c r="L177" s="306"/>
    </row>
    <row r="178" spans="1:12" ht="18.75" customHeight="1">
      <c r="A178" s="307" t="str">
        <f>A128</f>
        <v>①　　　年　月　日　から　　　年　月　日まで （直近）</v>
      </c>
      <c r="B178" s="307"/>
      <c r="C178" s="307"/>
      <c r="D178" s="307"/>
      <c r="E178" s="307"/>
      <c r="F178" s="307"/>
      <c r="G178" s="307"/>
      <c r="H178" s="307"/>
      <c r="I178" s="307"/>
      <c r="J178" s="307"/>
      <c r="K178" s="307"/>
      <c r="L178" s="307"/>
    </row>
    <row r="179" spans="1:12" ht="18.75" customHeight="1">
      <c r="A179" s="302" t="s">
        <v>398</v>
      </c>
      <c r="B179" s="302"/>
      <c r="C179" s="302"/>
      <c r="D179" s="302"/>
      <c r="E179" s="302"/>
      <c r="F179" s="302"/>
      <c r="G179" s="289"/>
      <c r="H179" s="289"/>
      <c r="I179" s="289"/>
      <c r="J179" s="289"/>
      <c r="K179" s="289"/>
      <c r="L179" s="289"/>
    </row>
    <row r="180" spans="1:12" ht="18.75" customHeight="1">
      <c r="A180" s="302" t="s">
        <v>399</v>
      </c>
      <c r="B180" s="302"/>
      <c r="C180" s="302"/>
      <c r="D180" s="302"/>
      <c r="E180" s="302"/>
      <c r="F180" s="302"/>
      <c r="G180" s="289"/>
      <c r="H180" s="289"/>
      <c r="I180" s="289"/>
      <c r="J180" s="289"/>
      <c r="K180" s="289"/>
      <c r="L180" s="289"/>
    </row>
    <row r="181" spans="1:12" ht="18.75" customHeight="1">
      <c r="A181" s="307" t="str">
        <f>A131</f>
        <v>②　　　年　月　日　から　　　年　月　日まで</v>
      </c>
      <c r="B181" s="307"/>
      <c r="C181" s="307"/>
      <c r="D181" s="307"/>
      <c r="E181" s="307"/>
      <c r="F181" s="307"/>
      <c r="G181" s="307"/>
      <c r="H181" s="307"/>
      <c r="I181" s="307"/>
      <c r="J181" s="307"/>
      <c r="K181" s="307"/>
      <c r="L181" s="307"/>
    </row>
    <row r="182" spans="1:12" ht="18.75" customHeight="1">
      <c r="A182" s="302" t="s">
        <v>398</v>
      </c>
      <c r="B182" s="302"/>
      <c r="C182" s="302"/>
      <c r="D182" s="302"/>
      <c r="E182" s="302"/>
      <c r="F182" s="302"/>
      <c r="G182" s="289"/>
      <c r="H182" s="289"/>
      <c r="I182" s="289"/>
      <c r="J182" s="289"/>
      <c r="K182" s="289"/>
      <c r="L182" s="289"/>
    </row>
    <row r="183" spans="1:12" ht="18.75" customHeight="1">
      <c r="A183" s="302" t="s">
        <v>399</v>
      </c>
      <c r="B183" s="302"/>
      <c r="C183" s="302"/>
      <c r="D183" s="302"/>
      <c r="E183" s="302"/>
      <c r="F183" s="302"/>
      <c r="G183" s="289"/>
      <c r="H183" s="289"/>
      <c r="I183" s="289"/>
      <c r="J183" s="289"/>
      <c r="K183" s="289"/>
      <c r="L183" s="289"/>
    </row>
    <row r="184" spans="1:12" ht="18.75" customHeight="1">
      <c r="A184" s="307" t="str">
        <f>A134</f>
        <v>③　　　年　月　日　から　　　年　月　日まで</v>
      </c>
      <c r="B184" s="307"/>
      <c r="C184" s="307"/>
      <c r="D184" s="307"/>
      <c r="E184" s="307"/>
      <c r="F184" s="307"/>
      <c r="G184" s="307"/>
      <c r="H184" s="307"/>
      <c r="I184" s="307"/>
      <c r="J184" s="307"/>
      <c r="K184" s="307"/>
      <c r="L184" s="307"/>
    </row>
    <row r="185" spans="1:12" ht="18.75" customHeight="1">
      <c r="A185" s="302" t="s">
        <v>398</v>
      </c>
      <c r="B185" s="302"/>
      <c r="C185" s="302"/>
      <c r="D185" s="302"/>
      <c r="E185" s="302"/>
      <c r="F185" s="302"/>
      <c r="G185" s="289"/>
      <c r="H185" s="289"/>
      <c r="I185" s="289"/>
      <c r="J185" s="289"/>
      <c r="K185" s="289"/>
      <c r="L185" s="289"/>
    </row>
    <row r="186" spans="1:12" ht="18.75" customHeight="1">
      <c r="A186" s="302" t="s">
        <v>399</v>
      </c>
      <c r="B186" s="302"/>
      <c r="C186" s="302"/>
      <c r="D186" s="302"/>
      <c r="E186" s="302"/>
      <c r="F186" s="302"/>
      <c r="G186" s="289"/>
      <c r="H186" s="289"/>
      <c r="I186" s="289"/>
      <c r="J186" s="289"/>
      <c r="K186" s="289"/>
      <c r="L186" s="289"/>
    </row>
    <row r="187" spans="1:12" ht="19.5" customHeight="1">
      <c r="A187" s="50" t="s">
        <v>397</v>
      </c>
      <c r="C187" s="306">
        <f>A30</f>
        <v>0</v>
      </c>
      <c r="D187" s="306"/>
      <c r="E187" s="306"/>
      <c r="F187" s="306"/>
      <c r="G187" s="306"/>
      <c r="H187" s="306"/>
      <c r="I187" s="306"/>
      <c r="J187" s="306"/>
      <c r="K187" s="306"/>
      <c r="L187" s="306"/>
    </row>
    <row r="188" spans="1:12" ht="18.75" customHeight="1">
      <c r="A188" s="307" t="str">
        <f>A128</f>
        <v>①　　　年　月　日　から　　　年　月　日まで （直近）</v>
      </c>
      <c r="B188" s="307"/>
      <c r="C188" s="307"/>
      <c r="D188" s="307"/>
      <c r="E188" s="307"/>
      <c r="F188" s="307"/>
      <c r="G188" s="307"/>
      <c r="H188" s="307"/>
      <c r="I188" s="307"/>
      <c r="J188" s="307"/>
      <c r="K188" s="307"/>
      <c r="L188" s="307"/>
    </row>
    <row r="189" spans="1:12" ht="18.75" customHeight="1">
      <c r="A189" s="302" t="s">
        <v>398</v>
      </c>
      <c r="B189" s="302"/>
      <c r="C189" s="302"/>
      <c r="D189" s="302"/>
      <c r="E189" s="302"/>
      <c r="F189" s="302"/>
      <c r="G189" s="289"/>
      <c r="H189" s="289"/>
      <c r="I189" s="289"/>
      <c r="J189" s="289"/>
      <c r="K189" s="289"/>
      <c r="L189" s="289"/>
    </row>
    <row r="190" spans="1:12" ht="18.75" customHeight="1">
      <c r="A190" s="302" t="s">
        <v>399</v>
      </c>
      <c r="B190" s="302"/>
      <c r="C190" s="302"/>
      <c r="D190" s="302"/>
      <c r="E190" s="302"/>
      <c r="F190" s="302"/>
      <c r="G190" s="289"/>
      <c r="H190" s="289"/>
      <c r="I190" s="289"/>
      <c r="J190" s="289"/>
      <c r="K190" s="289"/>
      <c r="L190" s="289"/>
    </row>
    <row r="191" spans="1:12" ht="18.75" customHeight="1">
      <c r="A191" s="307" t="str">
        <f>A131</f>
        <v>②　　　年　月　日　から　　　年　月　日まで</v>
      </c>
      <c r="B191" s="307"/>
      <c r="C191" s="307"/>
      <c r="D191" s="307"/>
      <c r="E191" s="307"/>
      <c r="F191" s="307"/>
      <c r="G191" s="307"/>
      <c r="H191" s="307"/>
      <c r="I191" s="307"/>
      <c r="J191" s="307"/>
      <c r="K191" s="307"/>
      <c r="L191" s="307"/>
    </row>
    <row r="192" spans="1:12" ht="18.75" customHeight="1">
      <c r="A192" s="302" t="s">
        <v>398</v>
      </c>
      <c r="B192" s="302"/>
      <c r="C192" s="302"/>
      <c r="D192" s="302"/>
      <c r="E192" s="302"/>
      <c r="F192" s="302"/>
      <c r="G192" s="289"/>
      <c r="H192" s="289"/>
      <c r="I192" s="289"/>
      <c r="J192" s="289"/>
      <c r="K192" s="289"/>
      <c r="L192" s="289"/>
    </row>
    <row r="193" spans="1:12" ht="18.75" customHeight="1">
      <c r="A193" s="302" t="s">
        <v>399</v>
      </c>
      <c r="B193" s="302"/>
      <c r="C193" s="302"/>
      <c r="D193" s="302"/>
      <c r="E193" s="302"/>
      <c r="F193" s="302"/>
      <c r="G193" s="289"/>
      <c r="H193" s="289"/>
      <c r="I193" s="289"/>
      <c r="J193" s="289"/>
      <c r="K193" s="289"/>
      <c r="L193" s="289"/>
    </row>
    <row r="194" spans="1:12" ht="18.75" customHeight="1">
      <c r="A194" s="307" t="str">
        <f>A134</f>
        <v>③　　　年　月　日　から　　　年　月　日まで</v>
      </c>
      <c r="B194" s="307"/>
      <c r="C194" s="307"/>
      <c r="D194" s="307"/>
      <c r="E194" s="307"/>
      <c r="F194" s="307"/>
      <c r="G194" s="307"/>
      <c r="H194" s="307"/>
      <c r="I194" s="307"/>
      <c r="J194" s="307"/>
      <c r="K194" s="307"/>
      <c r="L194" s="307"/>
    </row>
    <row r="195" spans="1:12" ht="18.75" customHeight="1">
      <c r="A195" s="302" t="s">
        <v>398</v>
      </c>
      <c r="B195" s="302"/>
      <c r="C195" s="302"/>
      <c r="D195" s="302"/>
      <c r="E195" s="302"/>
      <c r="F195" s="302"/>
      <c r="G195" s="289"/>
      <c r="H195" s="289"/>
      <c r="I195" s="289"/>
      <c r="J195" s="289"/>
      <c r="K195" s="289"/>
      <c r="L195" s="289"/>
    </row>
    <row r="196" spans="1:12" ht="18.75" customHeight="1">
      <c r="A196" s="302" t="s">
        <v>399</v>
      </c>
      <c r="B196" s="302"/>
      <c r="C196" s="302"/>
      <c r="D196" s="302"/>
      <c r="E196" s="302"/>
      <c r="F196" s="302"/>
      <c r="G196" s="289"/>
      <c r="H196" s="289"/>
      <c r="I196" s="289"/>
      <c r="J196" s="289"/>
      <c r="K196" s="289"/>
      <c r="L196" s="289"/>
    </row>
    <row r="197" spans="1:12" ht="19.5" customHeight="1">
      <c r="A197" s="50" t="s">
        <v>397</v>
      </c>
      <c r="C197" s="306">
        <f>A31</f>
        <v>0</v>
      </c>
      <c r="D197" s="306"/>
      <c r="E197" s="306"/>
      <c r="F197" s="306"/>
      <c r="G197" s="306"/>
      <c r="H197" s="306"/>
      <c r="I197" s="306"/>
      <c r="J197" s="306"/>
      <c r="K197" s="306"/>
      <c r="L197" s="306"/>
    </row>
    <row r="198" spans="1:12" ht="18.75" customHeight="1">
      <c r="A198" s="307" t="str">
        <f>A128</f>
        <v>①　　　年　月　日　から　　　年　月　日まで （直近）</v>
      </c>
      <c r="B198" s="307"/>
      <c r="C198" s="307"/>
      <c r="D198" s="307"/>
      <c r="E198" s="307"/>
      <c r="F198" s="307"/>
      <c r="G198" s="307"/>
      <c r="H198" s="307"/>
      <c r="I198" s="307"/>
      <c r="J198" s="307"/>
      <c r="K198" s="307"/>
      <c r="L198" s="307"/>
    </row>
    <row r="199" spans="1:12" ht="18.75" customHeight="1">
      <c r="A199" s="302" t="s">
        <v>398</v>
      </c>
      <c r="B199" s="302"/>
      <c r="C199" s="302"/>
      <c r="D199" s="302"/>
      <c r="E199" s="302"/>
      <c r="F199" s="302"/>
      <c r="G199" s="289"/>
      <c r="H199" s="289"/>
      <c r="I199" s="289"/>
      <c r="J199" s="289"/>
      <c r="K199" s="289"/>
      <c r="L199" s="289"/>
    </row>
    <row r="200" spans="1:12" ht="18.75" customHeight="1">
      <c r="A200" s="302" t="s">
        <v>399</v>
      </c>
      <c r="B200" s="302"/>
      <c r="C200" s="302"/>
      <c r="D200" s="302"/>
      <c r="E200" s="302"/>
      <c r="F200" s="302"/>
      <c r="G200" s="289"/>
      <c r="H200" s="289"/>
      <c r="I200" s="289"/>
      <c r="J200" s="289"/>
      <c r="K200" s="289"/>
      <c r="L200" s="289"/>
    </row>
    <row r="201" spans="1:12" ht="18.75" customHeight="1">
      <c r="A201" s="307" t="str">
        <f>A131</f>
        <v>②　　　年　月　日　から　　　年　月　日まで</v>
      </c>
      <c r="B201" s="307"/>
      <c r="C201" s="307"/>
      <c r="D201" s="307"/>
      <c r="E201" s="307"/>
      <c r="F201" s="307"/>
      <c r="G201" s="307"/>
      <c r="H201" s="307"/>
      <c r="I201" s="307"/>
      <c r="J201" s="307"/>
      <c r="K201" s="307"/>
      <c r="L201" s="307"/>
    </row>
    <row r="202" spans="1:12" ht="18.75" customHeight="1">
      <c r="A202" s="302" t="s">
        <v>398</v>
      </c>
      <c r="B202" s="302"/>
      <c r="C202" s="302"/>
      <c r="D202" s="302"/>
      <c r="E202" s="302"/>
      <c r="F202" s="302"/>
      <c r="G202" s="289"/>
      <c r="H202" s="289"/>
      <c r="I202" s="289"/>
      <c r="J202" s="289"/>
      <c r="K202" s="289"/>
      <c r="L202" s="289"/>
    </row>
    <row r="203" spans="1:12" ht="18.75" customHeight="1">
      <c r="A203" s="302" t="s">
        <v>399</v>
      </c>
      <c r="B203" s="302"/>
      <c r="C203" s="302"/>
      <c r="D203" s="302"/>
      <c r="E203" s="302"/>
      <c r="F203" s="302"/>
      <c r="G203" s="289"/>
      <c r="H203" s="289"/>
      <c r="I203" s="289"/>
      <c r="J203" s="289"/>
      <c r="K203" s="289"/>
      <c r="L203" s="289"/>
    </row>
    <row r="204" spans="1:12" ht="18.75" customHeight="1">
      <c r="A204" s="307" t="str">
        <f>A134</f>
        <v>③　　　年　月　日　から　　　年　月　日まで</v>
      </c>
      <c r="B204" s="307"/>
      <c r="C204" s="307"/>
      <c r="D204" s="307"/>
      <c r="E204" s="307"/>
      <c r="F204" s="307"/>
      <c r="G204" s="307"/>
      <c r="H204" s="307"/>
      <c r="I204" s="307"/>
      <c r="J204" s="307"/>
      <c r="K204" s="307"/>
      <c r="L204" s="307"/>
    </row>
    <row r="205" spans="1:12" ht="18.75" customHeight="1">
      <c r="A205" s="302" t="s">
        <v>398</v>
      </c>
      <c r="B205" s="302"/>
      <c r="C205" s="302"/>
      <c r="D205" s="302"/>
      <c r="E205" s="302"/>
      <c r="F205" s="302"/>
      <c r="G205" s="289"/>
      <c r="H205" s="289"/>
      <c r="I205" s="289"/>
      <c r="J205" s="289"/>
      <c r="K205" s="289"/>
      <c r="L205" s="289"/>
    </row>
    <row r="206" spans="1:12" ht="18.75" customHeight="1">
      <c r="A206" s="302" t="s">
        <v>399</v>
      </c>
      <c r="B206" s="302"/>
      <c r="C206" s="302"/>
      <c r="D206" s="302"/>
      <c r="E206" s="302"/>
      <c r="F206" s="302"/>
      <c r="G206" s="289"/>
      <c r="H206" s="289"/>
      <c r="I206" s="289"/>
      <c r="J206" s="289"/>
      <c r="K206" s="289"/>
      <c r="L206" s="289"/>
    </row>
    <row r="207" spans="1:12" ht="15" customHeight="1">
      <c r="A207" s="50" t="s">
        <v>400</v>
      </c>
    </row>
    <row r="208" spans="1:12" ht="15" customHeight="1">
      <c r="A208" s="50" t="s">
        <v>401</v>
      </c>
    </row>
    <row r="209" spans="1:13" ht="15" customHeight="1">
      <c r="A209" s="50" t="s">
        <v>402</v>
      </c>
    </row>
    <row r="210" spans="1:13">
      <c r="A210" s="50" t="s">
        <v>492</v>
      </c>
    </row>
    <row r="218" spans="1:13">
      <c r="M218" s="257" t="s">
        <v>363</v>
      </c>
    </row>
    <row r="219" spans="1:13">
      <c r="M219" s="257"/>
    </row>
    <row r="220" spans="1:13">
      <c r="M220" s="257"/>
    </row>
    <row r="221" spans="1:13">
      <c r="M221" s="257"/>
    </row>
    <row r="222" spans="1:13">
      <c r="M222" s="257"/>
    </row>
    <row r="223" spans="1:13">
      <c r="M223" s="257"/>
    </row>
    <row r="224" spans="1:13">
      <c r="M224" s="257"/>
    </row>
    <row r="225" spans="1:13">
      <c r="M225" s="257"/>
    </row>
    <row r="226" spans="1:13">
      <c r="M226" s="257"/>
    </row>
    <row r="227" spans="1:13">
      <c r="M227" s="257"/>
    </row>
    <row r="232" spans="1:13">
      <c r="K232" s="53" t="s">
        <v>329</v>
      </c>
      <c r="L232" s="107">
        <f>L104</f>
        <v>0</v>
      </c>
    </row>
    <row r="233" spans="1:13">
      <c r="K233" s="53" t="s">
        <v>181</v>
      </c>
      <c r="L233" s="107">
        <f>L105</f>
        <v>0</v>
      </c>
    </row>
    <row r="234" spans="1:13">
      <c r="K234" s="53" t="s">
        <v>182</v>
      </c>
      <c r="L234" s="107">
        <f>L106</f>
        <v>0</v>
      </c>
    </row>
    <row r="236" spans="1:13" ht="18" customHeight="1">
      <c r="A236" s="50" t="s">
        <v>413</v>
      </c>
    </row>
    <row r="237" spans="1:13" ht="18.75" customHeight="1">
      <c r="A237" s="308" t="s">
        <v>445</v>
      </c>
      <c r="B237" s="308"/>
      <c r="C237" s="308"/>
      <c r="D237" s="308"/>
      <c r="E237" s="308"/>
      <c r="F237" s="308"/>
      <c r="G237" s="308"/>
      <c r="H237" s="308"/>
      <c r="I237" s="308"/>
      <c r="J237" s="308"/>
      <c r="K237" s="308"/>
      <c r="L237" s="308"/>
    </row>
    <row r="238" spans="1:13" ht="19.5" customHeight="1">
      <c r="A238" s="213" t="s">
        <v>398</v>
      </c>
      <c r="B238" s="213"/>
      <c r="C238" s="213"/>
      <c r="D238" s="213"/>
      <c r="E238" s="213"/>
      <c r="F238" s="213"/>
      <c r="G238" s="289"/>
      <c r="H238" s="289"/>
      <c r="I238" s="289"/>
      <c r="J238" s="289"/>
      <c r="K238" s="289"/>
      <c r="L238" s="289"/>
    </row>
    <row r="239" spans="1:13" ht="19.5" customHeight="1">
      <c r="A239" s="213" t="s">
        <v>399</v>
      </c>
      <c r="B239" s="213"/>
      <c r="C239" s="213"/>
      <c r="D239" s="213"/>
      <c r="E239" s="213"/>
      <c r="F239" s="213"/>
      <c r="G239" s="289"/>
      <c r="H239" s="289"/>
      <c r="I239" s="289"/>
      <c r="J239" s="289"/>
      <c r="K239" s="289"/>
      <c r="L239" s="289"/>
    </row>
    <row r="240" spans="1:13" ht="15.75" customHeight="1">
      <c r="A240" s="50" t="s">
        <v>415</v>
      </c>
    </row>
    <row r="241" spans="1:12" ht="15.75" customHeight="1">
      <c r="A241" s="50" t="s">
        <v>414</v>
      </c>
    </row>
    <row r="242" spans="1:12" ht="15.75" customHeight="1">
      <c r="A242" s="50" t="s">
        <v>416</v>
      </c>
    </row>
    <row r="243" spans="1:12" ht="17.25" customHeight="1">
      <c r="A243" s="308" t="s">
        <v>445</v>
      </c>
      <c r="B243" s="308"/>
      <c r="C243" s="308"/>
      <c r="D243" s="308"/>
      <c r="E243" s="308"/>
      <c r="F243" s="308"/>
      <c r="G243" s="308"/>
      <c r="H243" s="308"/>
      <c r="I243" s="308"/>
      <c r="J243" s="308"/>
      <c r="K243" s="308"/>
      <c r="L243" s="308"/>
    </row>
    <row r="244" spans="1:12" ht="19.5" customHeight="1">
      <c r="A244" s="213" t="s">
        <v>398</v>
      </c>
      <c r="B244" s="213"/>
      <c r="C244" s="213"/>
      <c r="D244" s="213"/>
      <c r="E244" s="213"/>
      <c r="F244" s="213"/>
      <c r="G244" s="289"/>
      <c r="H244" s="289"/>
      <c r="I244" s="289"/>
      <c r="J244" s="289"/>
      <c r="K244" s="289"/>
      <c r="L244" s="289"/>
    </row>
    <row r="245" spans="1:12" ht="19.5" customHeight="1">
      <c r="A245" s="213" t="s">
        <v>399</v>
      </c>
      <c r="B245" s="213"/>
      <c r="C245" s="213"/>
      <c r="D245" s="213"/>
      <c r="E245" s="213"/>
      <c r="F245" s="213"/>
      <c r="G245" s="289"/>
      <c r="H245" s="289"/>
      <c r="I245" s="289"/>
      <c r="J245" s="289"/>
      <c r="K245" s="289"/>
      <c r="L245" s="289"/>
    </row>
    <row r="246" spans="1:12" ht="15.75" customHeight="1">
      <c r="A246" s="50" t="s">
        <v>426</v>
      </c>
    </row>
    <row r="247" spans="1:12" ht="15.75" customHeight="1">
      <c r="A247" s="50" t="s">
        <v>417</v>
      </c>
    </row>
    <row r="248" spans="1:12" ht="15.75" customHeight="1">
      <c r="A248" s="50" t="s">
        <v>418</v>
      </c>
    </row>
    <row r="249" spans="1:12" ht="39" customHeight="1">
      <c r="A249" s="303" t="s">
        <v>427</v>
      </c>
      <c r="B249" s="303"/>
      <c r="C249" s="303"/>
      <c r="D249" s="303"/>
      <c r="E249" s="303"/>
      <c r="F249" s="303"/>
      <c r="G249" s="303"/>
      <c r="H249" s="303"/>
      <c r="I249" s="285">
        <f>MAX(U129,U130,U131)</f>
        <v>0</v>
      </c>
      <c r="J249" s="286"/>
      <c r="K249" s="286"/>
      <c r="L249" s="286"/>
    </row>
    <row r="250" spans="1:12" ht="39" customHeight="1">
      <c r="A250" s="302" t="s">
        <v>419</v>
      </c>
      <c r="B250" s="302"/>
      <c r="C250" s="302"/>
      <c r="D250" s="302"/>
      <c r="E250" s="302"/>
      <c r="F250" s="302"/>
      <c r="G250" s="302"/>
      <c r="H250" s="302"/>
      <c r="I250" s="285">
        <f>J32</f>
        <v>0</v>
      </c>
      <c r="J250" s="286"/>
      <c r="K250" s="286"/>
      <c r="L250" s="286"/>
    </row>
    <row r="251" spans="1:12" ht="39" customHeight="1">
      <c r="A251" s="303" t="s">
        <v>428</v>
      </c>
      <c r="B251" s="303"/>
      <c r="C251" s="303"/>
      <c r="D251" s="303"/>
      <c r="E251" s="303"/>
      <c r="F251" s="303"/>
      <c r="G251" s="303"/>
      <c r="H251" s="303"/>
      <c r="I251" s="290">
        <f>ROUND(MIN(I249,I250)*0.3,0)</f>
        <v>0</v>
      </c>
      <c r="J251" s="290"/>
      <c r="K251" s="290"/>
      <c r="L251" s="290"/>
    </row>
    <row r="253" spans="1:12">
      <c r="A253" s="50" t="s">
        <v>420</v>
      </c>
    </row>
    <row r="254" spans="1:12" ht="17.25" customHeight="1">
      <c r="A254" s="213" t="s">
        <v>421</v>
      </c>
      <c r="B254" s="213"/>
      <c r="C254" s="213"/>
      <c r="D254" s="213"/>
      <c r="E254" s="213"/>
      <c r="F254" s="213"/>
      <c r="G254" s="213"/>
      <c r="H254" s="213" t="s">
        <v>422</v>
      </c>
      <c r="I254" s="213"/>
      <c r="J254" s="213"/>
      <c r="K254" s="213"/>
      <c r="L254" s="213"/>
    </row>
    <row r="255" spans="1:12" ht="17.25" customHeight="1">
      <c r="A255" s="298"/>
      <c r="B255" s="298"/>
      <c r="C255" s="298"/>
      <c r="D255" s="298"/>
      <c r="E255" s="298"/>
      <c r="F255" s="298"/>
      <c r="G255" s="298"/>
      <c r="H255" s="289"/>
      <c r="I255" s="289"/>
      <c r="J255" s="289"/>
      <c r="K255" s="289"/>
      <c r="L255" s="289"/>
    </row>
    <row r="256" spans="1:12" ht="17.25" customHeight="1">
      <c r="A256" s="298"/>
      <c r="B256" s="298"/>
      <c r="C256" s="298"/>
      <c r="D256" s="298"/>
      <c r="E256" s="298"/>
      <c r="F256" s="298"/>
      <c r="G256" s="298"/>
      <c r="H256" s="289"/>
      <c r="I256" s="289"/>
      <c r="J256" s="289"/>
      <c r="K256" s="289"/>
      <c r="L256" s="289"/>
    </row>
    <row r="257" spans="1:12" ht="17.25" customHeight="1">
      <c r="A257" s="298"/>
      <c r="B257" s="298"/>
      <c r="C257" s="298"/>
      <c r="D257" s="298"/>
      <c r="E257" s="298"/>
      <c r="F257" s="298"/>
      <c r="G257" s="298"/>
      <c r="H257" s="289"/>
      <c r="I257" s="289"/>
      <c r="J257" s="289"/>
      <c r="K257" s="289"/>
      <c r="L257" s="289"/>
    </row>
    <row r="258" spans="1:12" ht="17.25" hidden="1" customHeight="1">
      <c r="A258" s="298"/>
      <c r="B258" s="298"/>
      <c r="C258" s="298"/>
      <c r="D258" s="298"/>
      <c r="E258" s="298"/>
      <c r="F258" s="298"/>
      <c r="G258" s="298"/>
      <c r="H258" s="289"/>
      <c r="I258" s="289"/>
      <c r="J258" s="289"/>
      <c r="K258" s="289"/>
      <c r="L258" s="289"/>
    </row>
    <row r="259" spans="1:12" ht="17.25" hidden="1" customHeight="1">
      <c r="A259" s="298"/>
      <c r="B259" s="298"/>
      <c r="C259" s="298"/>
      <c r="D259" s="298"/>
      <c r="E259" s="298"/>
      <c r="F259" s="298"/>
      <c r="G259" s="298"/>
      <c r="H259" s="289"/>
      <c r="I259" s="289"/>
      <c r="J259" s="289"/>
      <c r="K259" s="289"/>
      <c r="L259" s="289"/>
    </row>
    <row r="260" spans="1:12" ht="17.25" hidden="1" customHeight="1">
      <c r="A260" s="298"/>
      <c r="B260" s="298"/>
      <c r="C260" s="298"/>
      <c r="D260" s="298"/>
      <c r="E260" s="298"/>
      <c r="F260" s="298"/>
      <c r="G260" s="298"/>
      <c r="H260" s="289"/>
      <c r="I260" s="289"/>
      <c r="J260" s="289"/>
      <c r="K260" s="289"/>
      <c r="L260" s="289"/>
    </row>
    <row r="261" spans="1:12" ht="17.25" hidden="1" customHeight="1">
      <c r="A261" s="298"/>
      <c r="B261" s="298"/>
      <c r="C261" s="298"/>
      <c r="D261" s="298"/>
      <c r="E261" s="298"/>
      <c r="F261" s="298"/>
      <c r="G261" s="298"/>
      <c r="H261" s="289"/>
      <c r="I261" s="289"/>
      <c r="J261" s="289"/>
      <c r="K261" s="289"/>
      <c r="L261" s="289"/>
    </row>
    <row r="262" spans="1:12" ht="17.25" hidden="1" customHeight="1">
      <c r="A262" s="298"/>
      <c r="B262" s="298"/>
      <c r="C262" s="298"/>
      <c r="D262" s="298"/>
      <c r="E262" s="298"/>
      <c r="F262" s="298"/>
      <c r="G262" s="298"/>
      <c r="H262" s="289"/>
      <c r="I262" s="289"/>
      <c r="J262" s="289"/>
      <c r="K262" s="289"/>
      <c r="L262" s="289"/>
    </row>
    <row r="263" spans="1:12" ht="17.25" hidden="1" customHeight="1">
      <c r="A263" s="298"/>
      <c r="B263" s="298"/>
      <c r="C263" s="298"/>
      <c r="D263" s="298"/>
      <c r="E263" s="298"/>
      <c r="F263" s="298"/>
      <c r="G263" s="298"/>
      <c r="H263" s="289"/>
      <c r="I263" s="289"/>
      <c r="J263" s="289"/>
      <c r="K263" s="289"/>
      <c r="L263" s="289"/>
    </row>
    <row r="264" spans="1:12" ht="17.25" hidden="1" customHeight="1">
      <c r="A264" s="298"/>
      <c r="B264" s="298"/>
      <c r="C264" s="298"/>
      <c r="D264" s="298"/>
      <c r="E264" s="298"/>
      <c r="F264" s="298"/>
      <c r="G264" s="298"/>
      <c r="H264" s="289"/>
      <c r="I264" s="289"/>
      <c r="J264" s="289"/>
      <c r="K264" s="289"/>
      <c r="L264" s="289"/>
    </row>
    <row r="265" spans="1:12" ht="17.25" hidden="1" customHeight="1">
      <c r="A265" s="298"/>
      <c r="B265" s="298"/>
      <c r="C265" s="298"/>
      <c r="D265" s="298"/>
      <c r="E265" s="298"/>
      <c r="F265" s="298"/>
      <c r="G265" s="298"/>
      <c r="H265" s="289"/>
      <c r="I265" s="289"/>
      <c r="J265" s="289"/>
      <c r="K265" s="289"/>
      <c r="L265" s="289"/>
    </row>
    <row r="266" spans="1:12" ht="17.25" hidden="1" customHeight="1">
      <c r="A266" s="298"/>
      <c r="B266" s="298"/>
      <c r="C266" s="298"/>
      <c r="D266" s="298"/>
      <c r="E266" s="298"/>
      <c r="F266" s="298"/>
      <c r="G266" s="298"/>
      <c r="H266" s="289"/>
      <c r="I266" s="289"/>
      <c r="J266" s="289"/>
      <c r="K266" s="289"/>
      <c r="L266" s="289"/>
    </row>
    <row r="267" spans="1:12" ht="17.25" hidden="1" customHeight="1">
      <c r="A267" s="298"/>
      <c r="B267" s="298"/>
      <c r="C267" s="298"/>
      <c r="D267" s="298"/>
      <c r="E267" s="298"/>
      <c r="F267" s="298"/>
      <c r="G267" s="298"/>
      <c r="H267" s="289"/>
      <c r="I267" s="289"/>
      <c r="J267" s="289"/>
      <c r="K267" s="289"/>
      <c r="L267" s="289"/>
    </row>
    <row r="268" spans="1:12" ht="17.25" hidden="1" customHeight="1">
      <c r="A268" s="298"/>
      <c r="B268" s="298"/>
      <c r="C268" s="298"/>
      <c r="D268" s="298"/>
      <c r="E268" s="298"/>
      <c r="F268" s="298"/>
      <c r="G268" s="298"/>
      <c r="H268" s="289"/>
      <c r="I268" s="289"/>
      <c r="J268" s="289"/>
      <c r="K268" s="289"/>
      <c r="L268" s="289"/>
    </row>
    <row r="269" spans="1:12" ht="17.25" hidden="1" customHeight="1">
      <c r="A269" s="298"/>
      <c r="B269" s="298"/>
      <c r="C269" s="298"/>
      <c r="D269" s="298"/>
      <c r="E269" s="298"/>
      <c r="F269" s="298"/>
      <c r="G269" s="298"/>
      <c r="H269" s="289"/>
      <c r="I269" s="289"/>
      <c r="J269" s="289"/>
      <c r="K269" s="289"/>
      <c r="L269" s="289"/>
    </row>
    <row r="270" spans="1:12" ht="17.25" hidden="1" customHeight="1">
      <c r="A270" s="298"/>
      <c r="B270" s="298"/>
      <c r="C270" s="298"/>
      <c r="D270" s="298"/>
      <c r="E270" s="298"/>
      <c r="F270" s="298"/>
      <c r="G270" s="298"/>
      <c r="H270" s="289"/>
      <c r="I270" s="289"/>
      <c r="J270" s="289"/>
      <c r="K270" s="289"/>
      <c r="L270" s="289"/>
    </row>
    <row r="271" spans="1:12" ht="17.25" hidden="1" customHeight="1">
      <c r="A271" s="298"/>
      <c r="B271" s="298"/>
      <c r="C271" s="298"/>
      <c r="D271" s="298"/>
      <c r="E271" s="298"/>
      <c r="F271" s="298"/>
      <c r="G271" s="298"/>
      <c r="H271" s="289"/>
      <c r="I271" s="289"/>
      <c r="J271" s="289"/>
      <c r="K271" s="289"/>
      <c r="L271" s="289"/>
    </row>
    <row r="272" spans="1:12" ht="17.25" hidden="1" customHeight="1">
      <c r="A272" s="298"/>
      <c r="B272" s="298"/>
      <c r="C272" s="298"/>
      <c r="D272" s="298"/>
      <c r="E272" s="298"/>
      <c r="F272" s="298"/>
      <c r="G272" s="298"/>
      <c r="H272" s="289"/>
      <c r="I272" s="289"/>
      <c r="J272" s="289"/>
      <c r="K272" s="289"/>
      <c r="L272" s="289"/>
    </row>
    <row r="273" spans="1:12" ht="17.25" hidden="1" customHeight="1">
      <c r="A273" s="298"/>
      <c r="B273" s="298"/>
      <c r="C273" s="298"/>
      <c r="D273" s="298"/>
      <c r="E273" s="298"/>
      <c r="F273" s="298"/>
      <c r="G273" s="298"/>
      <c r="H273" s="289"/>
      <c r="I273" s="289"/>
      <c r="J273" s="289"/>
      <c r="K273" s="289"/>
      <c r="L273" s="289"/>
    </row>
    <row r="274" spans="1:12" ht="17.25" hidden="1" customHeight="1">
      <c r="A274" s="298"/>
      <c r="B274" s="298"/>
      <c r="C274" s="298"/>
      <c r="D274" s="298"/>
      <c r="E274" s="298"/>
      <c r="F274" s="298"/>
      <c r="G274" s="298"/>
      <c r="H274" s="289"/>
      <c r="I274" s="289"/>
      <c r="J274" s="289"/>
      <c r="K274" s="289"/>
      <c r="L274" s="289"/>
    </row>
    <row r="275" spans="1:12" ht="17.25" hidden="1" customHeight="1">
      <c r="A275" s="298"/>
      <c r="B275" s="298"/>
      <c r="C275" s="298"/>
      <c r="D275" s="298"/>
      <c r="E275" s="298"/>
      <c r="F275" s="298"/>
      <c r="G275" s="298"/>
      <c r="H275" s="289"/>
      <c r="I275" s="289"/>
      <c r="J275" s="289"/>
      <c r="K275" s="289"/>
      <c r="L275" s="289"/>
    </row>
    <row r="276" spans="1:12" ht="21" customHeight="1">
      <c r="A276" s="213" t="s">
        <v>423</v>
      </c>
      <c r="B276" s="213"/>
      <c r="C276" s="213"/>
      <c r="D276" s="213"/>
      <c r="E276" s="213"/>
      <c r="F276" s="213"/>
      <c r="G276" s="213"/>
      <c r="H276" s="290">
        <f>SUM(H255:L275)</f>
        <v>0</v>
      </c>
      <c r="I276" s="290"/>
      <c r="J276" s="290"/>
      <c r="K276" s="290"/>
      <c r="L276" s="290"/>
    </row>
    <row r="277" spans="1:12">
      <c r="A277" s="50" t="s">
        <v>424</v>
      </c>
    </row>
    <row r="278" spans="1:12">
      <c r="A278" s="50" t="s">
        <v>425</v>
      </c>
    </row>
    <row r="301" spans="2:6" hidden="1">
      <c r="B301" s="50" t="s">
        <v>66</v>
      </c>
      <c r="E301" s="50" t="s">
        <v>436</v>
      </c>
      <c r="F301" s="50" t="s">
        <v>436</v>
      </c>
    </row>
    <row r="302" spans="2:6" hidden="1">
      <c r="B302" s="50" t="s">
        <v>61</v>
      </c>
      <c r="E302" s="50" t="s">
        <v>437</v>
      </c>
      <c r="F302" s="50" t="s">
        <v>437</v>
      </c>
    </row>
    <row r="303" spans="2:6" hidden="1">
      <c r="B303" s="50" t="s">
        <v>59</v>
      </c>
      <c r="E303" s="50" t="s">
        <v>438</v>
      </c>
      <c r="F303" s="50" t="s">
        <v>438</v>
      </c>
    </row>
    <row r="304" spans="2:6" hidden="1">
      <c r="B304" s="50" t="s">
        <v>56</v>
      </c>
      <c r="F304" s="50" t="s">
        <v>439</v>
      </c>
    </row>
    <row r="305" spans="2:6" hidden="1">
      <c r="B305" s="50" t="s">
        <v>77</v>
      </c>
      <c r="F305" s="50" t="s">
        <v>440</v>
      </c>
    </row>
    <row r="306" spans="2:6" hidden="1">
      <c r="B306" s="50" t="s">
        <v>70</v>
      </c>
      <c r="F306" s="50" t="s">
        <v>441</v>
      </c>
    </row>
    <row r="307" spans="2:6" hidden="1">
      <c r="B307" s="50" t="s">
        <v>58</v>
      </c>
    </row>
    <row r="308" spans="2:6" hidden="1">
      <c r="B308" s="50" t="s">
        <v>76</v>
      </c>
    </row>
    <row r="309" spans="2:6" hidden="1">
      <c r="B309" s="50" t="s">
        <v>81</v>
      </c>
    </row>
    <row r="310" spans="2:6" hidden="1">
      <c r="B310" s="50" t="s">
        <v>71</v>
      </c>
    </row>
    <row r="311" spans="2:6" hidden="1">
      <c r="B311" s="50" t="s">
        <v>86</v>
      </c>
    </row>
    <row r="312" spans="2:6" hidden="1">
      <c r="B312" s="50" t="s">
        <v>85</v>
      </c>
    </row>
    <row r="313" spans="2:6" hidden="1">
      <c r="B313" s="50" t="s">
        <v>87</v>
      </c>
    </row>
    <row r="314" spans="2:6" hidden="1">
      <c r="B314" s="50" t="s">
        <v>72</v>
      </c>
    </row>
    <row r="315" spans="2:6" hidden="1">
      <c r="B315" s="50" t="s">
        <v>82</v>
      </c>
    </row>
    <row r="316" spans="2:6" hidden="1">
      <c r="B316" s="50" t="s">
        <v>91</v>
      </c>
    </row>
    <row r="317" spans="2:6" hidden="1">
      <c r="B317" s="50" t="s">
        <v>83</v>
      </c>
    </row>
    <row r="318" spans="2:6" hidden="1">
      <c r="B318" s="50" t="s">
        <v>506</v>
      </c>
    </row>
    <row r="319" spans="2:6" hidden="1">
      <c r="B319" s="50" t="s">
        <v>481</v>
      </c>
      <c r="E319" s="50" t="s">
        <v>481</v>
      </c>
    </row>
    <row r="320" spans="2:6" hidden="1">
      <c r="B320" s="50" t="s">
        <v>482</v>
      </c>
      <c r="E320" s="50" t="s">
        <v>482</v>
      </c>
    </row>
    <row r="321" spans="2:5" hidden="1">
      <c r="B321" s="50" t="s">
        <v>483</v>
      </c>
      <c r="E321" s="50" t="s">
        <v>483</v>
      </c>
    </row>
    <row r="322" spans="2:5" hidden="1">
      <c r="B322" s="50" t="s">
        <v>484</v>
      </c>
      <c r="E322" s="50" t="s">
        <v>484</v>
      </c>
    </row>
    <row r="323" spans="2:5" hidden="1">
      <c r="B323" s="50" t="s">
        <v>485</v>
      </c>
      <c r="E323" s="50" t="s">
        <v>485</v>
      </c>
    </row>
    <row r="324" spans="2:5" hidden="1">
      <c r="B324" s="50" t="s">
        <v>486</v>
      </c>
      <c r="E324" s="50" t="s">
        <v>486</v>
      </c>
    </row>
  </sheetData>
  <mergeCells count="284">
    <mergeCell ref="H255:L255"/>
    <mergeCell ref="H256:L256"/>
    <mergeCell ref="H257:L257"/>
    <mergeCell ref="H258:L258"/>
    <mergeCell ref="H259:L259"/>
    <mergeCell ref="H260:L260"/>
    <mergeCell ref="H276:L276"/>
    <mergeCell ref="H270:L270"/>
    <mergeCell ref="H271:L271"/>
    <mergeCell ref="H272:L272"/>
    <mergeCell ref="H273:L273"/>
    <mergeCell ref="H274:L274"/>
    <mergeCell ref="H275:L275"/>
    <mergeCell ref="A256:G256"/>
    <mergeCell ref="A257:G257"/>
    <mergeCell ref="A258:G258"/>
    <mergeCell ref="A259:G259"/>
    <mergeCell ref="A260:G260"/>
    <mergeCell ref="A261:G261"/>
    <mergeCell ref="A262:G262"/>
    <mergeCell ref="H261:L261"/>
    <mergeCell ref="H262:L262"/>
    <mergeCell ref="A275:G275"/>
    <mergeCell ref="A276:G276"/>
    <mergeCell ref="H254:L254"/>
    <mergeCell ref="H263:L263"/>
    <mergeCell ref="H264:L264"/>
    <mergeCell ref="H265:L265"/>
    <mergeCell ref="H266:L266"/>
    <mergeCell ref="H267:L267"/>
    <mergeCell ref="H268:L268"/>
    <mergeCell ref="H269:L269"/>
    <mergeCell ref="A269:G269"/>
    <mergeCell ref="A270:G270"/>
    <mergeCell ref="A271:G271"/>
    <mergeCell ref="A272:G272"/>
    <mergeCell ref="A273:G273"/>
    <mergeCell ref="A274:G274"/>
    <mergeCell ref="A263:G263"/>
    <mergeCell ref="A264:G264"/>
    <mergeCell ref="A265:G265"/>
    <mergeCell ref="A266:G266"/>
    <mergeCell ref="A267:G267"/>
    <mergeCell ref="A268:G268"/>
    <mergeCell ref="A254:G254"/>
    <mergeCell ref="A255:G255"/>
    <mergeCell ref="A237:L237"/>
    <mergeCell ref="A243:L243"/>
    <mergeCell ref="A249:H249"/>
    <mergeCell ref="A250:H250"/>
    <mergeCell ref="A251:H251"/>
    <mergeCell ref="I249:L249"/>
    <mergeCell ref="I250:L250"/>
    <mergeCell ref="I251:L251"/>
    <mergeCell ref="A238:F238"/>
    <mergeCell ref="A239:F239"/>
    <mergeCell ref="A244:F244"/>
    <mergeCell ref="A245:F245"/>
    <mergeCell ref="G238:L238"/>
    <mergeCell ref="G239:L239"/>
    <mergeCell ref="G244:L244"/>
    <mergeCell ref="G245:L245"/>
    <mergeCell ref="A204:L204"/>
    <mergeCell ref="A205:F205"/>
    <mergeCell ref="G205:L205"/>
    <mergeCell ref="A206:F206"/>
    <mergeCell ref="G206:L206"/>
    <mergeCell ref="M218:M227"/>
    <mergeCell ref="A200:F200"/>
    <mergeCell ref="G200:L200"/>
    <mergeCell ref="A201:L201"/>
    <mergeCell ref="A202:F202"/>
    <mergeCell ref="G202:L202"/>
    <mergeCell ref="A203:F203"/>
    <mergeCell ref="G203:L203"/>
    <mergeCell ref="A80:C80"/>
    <mergeCell ref="D80:H80"/>
    <mergeCell ref="C197:L197"/>
    <mergeCell ref="A198:L198"/>
    <mergeCell ref="A199:F199"/>
    <mergeCell ref="G199:L199"/>
    <mergeCell ref="A193:F193"/>
    <mergeCell ref="G193:L193"/>
    <mergeCell ref="A194:L194"/>
    <mergeCell ref="A195:F195"/>
    <mergeCell ref="G195:L195"/>
    <mergeCell ref="A196:F196"/>
    <mergeCell ref="G196:L196"/>
    <mergeCell ref="A189:F189"/>
    <mergeCell ref="G189:L189"/>
    <mergeCell ref="A190:F190"/>
    <mergeCell ref="G190:L190"/>
    <mergeCell ref="A191:L191"/>
    <mergeCell ref="A192:F192"/>
    <mergeCell ref="G192:L192"/>
    <mergeCell ref="A185:F185"/>
    <mergeCell ref="G185:L185"/>
    <mergeCell ref="A186:F186"/>
    <mergeCell ref="G186:L186"/>
    <mergeCell ref="C187:L187"/>
    <mergeCell ref="A188:L188"/>
    <mergeCell ref="A181:L181"/>
    <mergeCell ref="A182:F182"/>
    <mergeCell ref="G182:L182"/>
    <mergeCell ref="A183:F183"/>
    <mergeCell ref="G183:L183"/>
    <mergeCell ref="A184:L184"/>
    <mergeCell ref="C177:L177"/>
    <mergeCell ref="A178:L178"/>
    <mergeCell ref="A179:F179"/>
    <mergeCell ref="G179:L179"/>
    <mergeCell ref="A180:F180"/>
    <mergeCell ref="G180:L180"/>
    <mergeCell ref="A173:F173"/>
    <mergeCell ref="G173:L173"/>
    <mergeCell ref="A174:L174"/>
    <mergeCell ref="A175:F175"/>
    <mergeCell ref="G175:L175"/>
    <mergeCell ref="A176:F176"/>
    <mergeCell ref="G176:L176"/>
    <mergeCell ref="A169:F169"/>
    <mergeCell ref="G169:L169"/>
    <mergeCell ref="A170:F170"/>
    <mergeCell ref="G170:L170"/>
    <mergeCell ref="A171:L171"/>
    <mergeCell ref="A172:F172"/>
    <mergeCell ref="G172:L172"/>
    <mergeCell ref="A165:F165"/>
    <mergeCell ref="G165:L165"/>
    <mergeCell ref="A166:F166"/>
    <mergeCell ref="G166:L166"/>
    <mergeCell ref="C167:L167"/>
    <mergeCell ref="A168:L168"/>
    <mergeCell ref="A161:L161"/>
    <mergeCell ref="A162:F162"/>
    <mergeCell ref="G162:L162"/>
    <mergeCell ref="A163:F163"/>
    <mergeCell ref="G163:L163"/>
    <mergeCell ref="A164:L164"/>
    <mergeCell ref="C157:L157"/>
    <mergeCell ref="A158:L158"/>
    <mergeCell ref="A159:F159"/>
    <mergeCell ref="G159:L159"/>
    <mergeCell ref="A160:F160"/>
    <mergeCell ref="G160:L160"/>
    <mergeCell ref="A153:F153"/>
    <mergeCell ref="G153:L153"/>
    <mergeCell ref="A154:L154"/>
    <mergeCell ref="A155:F155"/>
    <mergeCell ref="G155:L155"/>
    <mergeCell ref="A156:F156"/>
    <mergeCell ref="G156:L156"/>
    <mergeCell ref="A149:F149"/>
    <mergeCell ref="G149:L149"/>
    <mergeCell ref="A150:F150"/>
    <mergeCell ref="G150:L150"/>
    <mergeCell ref="A151:L151"/>
    <mergeCell ref="A152:F152"/>
    <mergeCell ref="G152:L152"/>
    <mergeCell ref="A145:F145"/>
    <mergeCell ref="G145:L145"/>
    <mergeCell ref="A146:F146"/>
    <mergeCell ref="G146:L146"/>
    <mergeCell ref="C147:L147"/>
    <mergeCell ref="A148:L148"/>
    <mergeCell ref="A141:L141"/>
    <mergeCell ref="A142:F142"/>
    <mergeCell ref="G142:L142"/>
    <mergeCell ref="A143:F143"/>
    <mergeCell ref="G143:L143"/>
    <mergeCell ref="A144:L144"/>
    <mergeCell ref="C137:L137"/>
    <mergeCell ref="A138:L138"/>
    <mergeCell ref="A139:F139"/>
    <mergeCell ref="G139:L139"/>
    <mergeCell ref="A140:F140"/>
    <mergeCell ref="G140:L140"/>
    <mergeCell ref="G135:L135"/>
    <mergeCell ref="G136:L136"/>
    <mergeCell ref="C127:L127"/>
    <mergeCell ref="A129:F129"/>
    <mergeCell ref="A130:F130"/>
    <mergeCell ref="A132:F132"/>
    <mergeCell ref="A133:F133"/>
    <mergeCell ref="A135:F135"/>
    <mergeCell ref="A136:F136"/>
    <mergeCell ref="M92:M101"/>
    <mergeCell ref="A128:L128"/>
    <mergeCell ref="A131:L131"/>
    <mergeCell ref="A134:L134"/>
    <mergeCell ref="G129:L129"/>
    <mergeCell ref="A81:C81"/>
    <mergeCell ref="D81:H81"/>
    <mergeCell ref="A82:C82"/>
    <mergeCell ref="D82:H82"/>
    <mergeCell ref="A83:C83"/>
    <mergeCell ref="D83:H83"/>
    <mergeCell ref="G130:L130"/>
    <mergeCell ref="G132:L132"/>
    <mergeCell ref="G133:L133"/>
    <mergeCell ref="A77:C77"/>
    <mergeCell ref="D77:H77"/>
    <mergeCell ref="A78:C78"/>
    <mergeCell ref="D78:H78"/>
    <mergeCell ref="A79:C79"/>
    <mergeCell ref="D79:H79"/>
    <mergeCell ref="A75:C75"/>
    <mergeCell ref="D75:H75"/>
    <mergeCell ref="A76:C76"/>
    <mergeCell ref="D76:H76"/>
    <mergeCell ref="A64:L64"/>
    <mergeCell ref="A66:L66"/>
    <mergeCell ref="A65:L65"/>
    <mergeCell ref="A69:L69"/>
    <mergeCell ref="A68:L68"/>
    <mergeCell ref="I63:K63"/>
    <mergeCell ref="A59:H59"/>
    <mergeCell ref="A60:H60"/>
    <mergeCell ref="A61:H61"/>
    <mergeCell ref="A62:H62"/>
    <mergeCell ref="A63:H63"/>
    <mergeCell ref="M42:M51"/>
    <mergeCell ref="I59:K59"/>
    <mergeCell ref="I60:K60"/>
    <mergeCell ref="I61:K61"/>
    <mergeCell ref="I62:K62"/>
    <mergeCell ref="A32:F32"/>
    <mergeCell ref="A33:L33"/>
    <mergeCell ref="A35:L35"/>
    <mergeCell ref="A37:L37"/>
    <mergeCell ref="A39:L39"/>
    <mergeCell ref="A31:C31"/>
    <mergeCell ref="D31:F31"/>
    <mergeCell ref="G31:I31"/>
    <mergeCell ref="J31:K31"/>
    <mergeCell ref="G32:I32"/>
    <mergeCell ref="J32:K32"/>
    <mergeCell ref="A29:C29"/>
    <mergeCell ref="D29:F29"/>
    <mergeCell ref="G29:I29"/>
    <mergeCell ref="J29:K29"/>
    <mergeCell ref="A30:C30"/>
    <mergeCell ref="D30:F30"/>
    <mergeCell ref="G30:I30"/>
    <mergeCell ref="J30:K30"/>
    <mergeCell ref="A27:C27"/>
    <mergeCell ref="D27:F27"/>
    <mergeCell ref="G27:I27"/>
    <mergeCell ref="J27:K27"/>
    <mergeCell ref="A28:C28"/>
    <mergeCell ref="D28:F28"/>
    <mergeCell ref="G28:I28"/>
    <mergeCell ref="J28:K28"/>
    <mergeCell ref="A25:C25"/>
    <mergeCell ref="D25:F25"/>
    <mergeCell ref="G25:I25"/>
    <mergeCell ref="J25:K25"/>
    <mergeCell ref="A26:C26"/>
    <mergeCell ref="D26:F26"/>
    <mergeCell ref="G26:I26"/>
    <mergeCell ref="J26:K26"/>
    <mergeCell ref="A17:L17"/>
    <mergeCell ref="A23:C23"/>
    <mergeCell ref="D23:F23"/>
    <mergeCell ref="G23:I23"/>
    <mergeCell ref="J23:K23"/>
    <mergeCell ref="A24:C24"/>
    <mergeCell ref="D24:F24"/>
    <mergeCell ref="G24:I24"/>
    <mergeCell ref="J24:K24"/>
    <mergeCell ref="A15:B15"/>
    <mergeCell ref="C15:G15"/>
    <mergeCell ref="H14:J15"/>
    <mergeCell ref="K14:L15"/>
    <mergeCell ref="A16:B16"/>
    <mergeCell ref="C16:G16"/>
    <mergeCell ref="H16:J16"/>
    <mergeCell ref="K16:L16"/>
    <mergeCell ref="A6:L6"/>
    <mergeCell ref="A8:L8"/>
    <mergeCell ref="A9:L9"/>
    <mergeCell ref="A10:L10"/>
    <mergeCell ref="A11:L11"/>
    <mergeCell ref="A14:G14"/>
  </mergeCells>
  <phoneticPr fontId="1"/>
  <dataValidations count="2">
    <dataValidation type="list" allowBlank="1" showInputMessage="1" showErrorMessage="1" sqref="I76">
      <formula1>$E$301:$E$303</formula1>
    </dataValidation>
    <dataValidation type="list" allowBlank="1" showInputMessage="1" showErrorMessage="1" sqref="J76:J83 L76:L83">
      <formula1>$F$301:$F$306</formula1>
    </dataValidation>
  </dataValidations>
  <pageMargins left="0.70866141732283472" right="0.70866141732283472" top="0.74803149606299213" bottom="0.74803149606299213" header="0.31496062992125984" footer="0.31496062992125984"/>
  <pageSetup paperSize="9" scale="86" orientation="portrait" blackAndWhite="1"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3014" r:id="rId4" name="Check Box 6">
              <controlPr defaultSize="0" autoFill="0" autoLine="0" autoPict="0">
                <anchor moveWithCells="1">
                  <from>
                    <xdr:col>0</xdr:col>
                    <xdr:colOff>60960</xdr:colOff>
                    <xdr:row>62</xdr:row>
                    <xdr:rowOff>266700</xdr:rowOff>
                  </from>
                  <to>
                    <xdr:col>0</xdr:col>
                    <xdr:colOff>274320</xdr:colOff>
                    <xdr:row>63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Sheet1!$E$3:$E$19</xm:f>
          </x14:formula1>
          <xm:sqref>C16:G16</xm:sqref>
        </x14:dataValidation>
        <x14:dataValidation type="list" allowBlank="1" showInputMessage="1" showErrorMessage="1">
          <x14:formula1>
            <xm:f>Sheet1!$B$3:$B$25</xm:f>
          </x14:formula1>
          <xm:sqref>A16:B16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1"/>
  <sheetViews>
    <sheetView view="pageBreakPreview" zoomScale="90" zoomScaleNormal="100" zoomScaleSheetLayoutView="90" workbookViewId="0">
      <selection activeCell="L15" sqref="L15"/>
    </sheetView>
  </sheetViews>
  <sheetFormatPr defaultColWidth="9" defaultRowHeight="14.4"/>
  <cols>
    <col min="1" max="1" width="9" style="51"/>
    <col min="2" max="4" width="7.09765625" style="51" customWidth="1"/>
    <col min="5" max="5" width="8.19921875" style="51" customWidth="1"/>
    <col min="6" max="8" width="7.09765625" style="51" customWidth="1"/>
    <col min="9" max="9" width="8.09765625" style="51" customWidth="1"/>
    <col min="10" max="12" width="7.09765625" style="51" customWidth="1"/>
    <col min="13" max="13" width="8.09765625" style="51" customWidth="1"/>
    <col min="14" max="14" width="10" style="51" customWidth="1"/>
    <col min="15" max="16384" width="9" style="51"/>
  </cols>
  <sheetData>
    <row r="1" spans="1:15">
      <c r="K1" s="127"/>
      <c r="L1" s="127" t="s">
        <v>329</v>
      </c>
      <c r="M1" s="316">
        <f>'事業計画書（出荷調整タイプ）１～６①'!L1</f>
        <v>0</v>
      </c>
      <c r="N1" s="316"/>
    </row>
    <row r="2" spans="1:15">
      <c r="K2" s="127"/>
      <c r="L2" s="127" t="s">
        <v>181</v>
      </c>
      <c r="M2" s="316">
        <f>'事業計画書（出荷調整タイプ）１～６①'!L2</f>
        <v>0</v>
      </c>
      <c r="N2" s="316"/>
    </row>
    <row r="3" spans="1:15">
      <c r="K3" s="127"/>
      <c r="L3" s="127" t="s">
        <v>182</v>
      </c>
      <c r="M3" s="316">
        <f>'事業計画書（出荷調整タイプ）１～６①'!L3</f>
        <v>0</v>
      </c>
      <c r="N3" s="316"/>
    </row>
    <row r="4" spans="1:15">
      <c r="N4" s="127"/>
      <c r="O4" s="128"/>
    </row>
    <row r="5" spans="1:15" ht="22.5" customHeight="1">
      <c r="A5" s="51" t="s">
        <v>429</v>
      </c>
      <c r="N5" s="127"/>
      <c r="O5" s="128"/>
    </row>
    <row r="6" spans="1:15" ht="15.75" customHeight="1">
      <c r="N6" s="127"/>
      <c r="O6" s="128"/>
    </row>
    <row r="7" spans="1:15" ht="15.75" customHeight="1">
      <c r="A7" s="309" t="s">
        <v>430</v>
      </c>
      <c r="B7" s="309"/>
      <c r="C7" s="310">
        <f>M2</f>
        <v>0</v>
      </c>
      <c r="D7" s="310"/>
      <c r="E7" s="310"/>
    </row>
    <row r="8" spans="1:15" ht="15.75" customHeight="1">
      <c r="A8" s="309" t="s">
        <v>431</v>
      </c>
      <c r="B8" s="309"/>
      <c r="C8" s="310">
        <f>M3</f>
        <v>0</v>
      </c>
      <c r="D8" s="310"/>
      <c r="E8" s="310"/>
    </row>
    <row r="9" spans="1:15" ht="28.5" customHeight="1">
      <c r="A9" s="129"/>
      <c r="B9" s="313" t="s">
        <v>177</v>
      </c>
      <c r="C9" s="314"/>
      <c r="D9" s="314"/>
      <c r="E9" s="315"/>
      <c r="F9" s="313" t="s">
        <v>177</v>
      </c>
      <c r="G9" s="314"/>
      <c r="H9" s="314"/>
      <c r="I9" s="315"/>
      <c r="J9" s="313" t="s">
        <v>177</v>
      </c>
      <c r="K9" s="314"/>
      <c r="L9" s="314"/>
      <c r="M9" s="315"/>
    </row>
    <row r="10" spans="1:15" ht="28.5" customHeight="1">
      <c r="A10" s="129"/>
      <c r="B10" s="112" t="s">
        <v>113</v>
      </c>
      <c r="C10" s="112" t="s">
        <v>114</v>
      </c>
      <c r="D10" s="112" t="s">
        <v>115</v>
      </c>
      <c r="E10" s="112" t="s">
        <v>178</v>
      </c>
      <c r="F10" s="112" t="s">
        <v>113</v>
      </c>
      <c r="G10" s="112" t="s">
        <v>114</v>
      </c>
      <c r="H10" s="112" t="s">
        <v>115</v>
      </c>
      <c r="I10" s="112" t="s">
        <v>178</v>
      </c>
      <c r="J10" s="112" t="s">
        <v>113</v>
      </c>
      <c r="K10" s="112" t="s">
        <v>114</v>
      </c>
      <c r="L10" s="112" t="s">
        <v>115</v>
      </c>
      <c r="M10" s="112" t="s">
        <v>178</v>
      </c>
    </row>
    <row r="11" spans="1:15" ht="28.5" customHeight="1">
      <c r="A11" s="130" t="s">
        <v>432</v>
      </c>
      <c r="B11" s="131"/>
      <c r="C11" s="131"/>
      <c r="D11" s="131"/>
      <c r="E11" s="132">
        <f>SUM(B11:D11)</f>
        <v>0</v>
      </c>
      <c r="F11" s="131"/>
      <c r="G11" s="131"/>
      <c r="H11" s="131"/>
      <c r="I11" s="132">
        <f>SUM(F11:H11)</f>
        <v>0</v>
      </c>
      <c r="J11" s="131"/>
      <c r="K11" s="131"/>
      <c r="L11" s="131"/>
      <c r="M11" s="132">
        <f>SUM(J11:L11)</f>
        <v>0</v>
      </c>
    </row>
    <row r="12" spans="1:15" ht="28.5" customHeight="1">
      <c r="A12" s="130" t="s">
        <v>433</v>
      </c>
      <c r="B12" s="131"/>
      <c r="C12" s="131"/>
      <c r="D12" s="131"/>
      <c r="E12" s="132">
        <f>SUM(B12:D12)</f>
        <v>0</v>
      </c>
      <c r="F12" s="131"/>
      <c r="G12" s="131"/>
      <c r="H12" s="131"/>
      <c r="I12" s="132">
        <f>SUM(F12:H12)</f>
        <v>0</v>
      </c>
      <c r="J12" s="131"/>
      <c r="K12" s="131"/>
      <c r="L12" s="131"/>
      <c r="M12" s="132">
        <f>SUM(J12:L12)</f>
        <v>0</v>
      </c>
    </row>
    <row r="13" spans="1:15" ht="28.5" customHeight="1">
      <c r="A13" s="129" t="s">
        <v>1</v>
      </c>
      <c r="B13" s="132">
        <f>SUM(B11:B12)</f>
        <v>0</v>
      </c>
      <c r="C13" s="132">
        <f t="shared" ref="C13:M13" si="0">SUM(C11:C12)</f>
        <v>0</v>
      </c>
      <c r="D13" s="132">
        <f t="shared" si="0"/>
        <v>0</v>
      </c>
      <c r="E13" s="132">
        <f t="shared" si="0"/>
        <v>0</v>
      </c>
      <c r="F13" s="132">
        <f t="shared" si="0"/>
        <v>0</v>
      </c>
      <c r="G13" s="132">
        <f t="shared" si="0"/>
        <v>0</v>
      </c>
      <c r="H13" s="132">
        <f t="shared" si="0"/>
        <v>0</v>
      </c>
      <c r="I13" s="132">
        <f t="shared" si="0"/>
        <v>0</v>
      </c>
      <c r="J13" s="132">
        <f t="shared" si="0"/>
        <v>0</v>
      </c>
      <c r="K13" s="132">
        <f t="shared" si="0"/>
        <v>0</v>
      </c>
      <c r="L13" s="132">
        <f t="shared" si="0"/>
        <v>0</v>
      </c>
      <c r="M13" s="132">
        <f t="shared" si="0"/>
        <v>0</v>
      </c>
    </row>
    <row r="14" spans="1:15" ht="28.5" customHeight="1"/>
    <row r="15" spans="1:15" ht="28.5" customHeight="1">
      <c r="A15" s="129"/>
      <c r="B15" s="313" t="s">
        <v>177</v>
      </c>
      <c r="C15" s="314"/>
      <c r="D15" s="314"/>
      <c r="E15" s="315"/>
      <c r="F15" s="313" t="s">
        <v>177</v>
      </c>
      <c r="G15" s="314"/>
      <c r="H15" s="314"/>
      <c r="I15" s="315"/>
      <c r="J15" s="265" t="s">
        <v>1</v>
      </c>
      <c r="K15" s="267"/>
    </row>
    <row r="16" spans="1:15" ht="28.5" customHeight="1">
      <c r="A16" s="129"/>
      <c r="B16" s="112" t="s">
        <v>113</v>
      </c>
      <c r="C16" s="112" t="s">
        <v>114</v>
      </c>
      <c r="D16" s="112" t="s">
        <v>115</v>
      </c>
      <c r="E16" s="112" t="s">
        <v>178</v>
      </c>
      <c r="F16" s="112" t="s">
        <v>113</v>
      </c>
      <c r="G16" s="112" t="s">
        <v>114</v>
      </c>
      <c r="H16" s="112" t="s">
        <v>115</v>
      </c>
      <c r="I16" s="112" t="s">
        <v>178</v>
      </c>
      <c r="J16" s="271"/>
      <c r="K16" s="273"/>
    </row>
    <row r="17" spans="1:14" ht="28.5" customHeight="1">
      <c r="A17" s="130" t="s">
        <v>432</v>
      </c>
      <c r="B17" s="131"/>
      <c r="C17" s="131"/>
      <c r="D17" s="131"/>
      <c r="E17" s="132">
        <f>SUM(B17:D17)</f>
        <v>0</v>
      </c>
      <c r="F17" s="131"/>
      <c r="G17" s="131"/>
      <c r="H17" s="131"/>
      <c r="I17" s="132">
        <f>SUM(F17:H17)</f>
        <v>0</v>
      </c>
      <c r="J17" s="311">
        <f>E11+I11+M11+E17+I17</f>
        <v>0</v>
      </c>
      <c r="K17" s="312"/>
    </row>
    <row r="18" spans="1:14" ht="28.5" customHeight="1">
      <c r="A18" s="130" t="s">
        <v>433</v>
      </c>
      <c r="B18" s="131"/>
      <c r="C18" s="131"/>
      <c r="D18" s="131"/>
      <c r="E18" s="132">
        <f>SUM(B18:D18)</f>
        <v>0</v>
      </c>
      <c r="F18" s="131"/>
      <c r="G18" s="131"/>
      <c r="H18" s="131"/>
      <c r="I18" s="132">
        <f>SUM(F18:H18)</f>
        <v>0</v>
      </c>
      <c r="J18" s="311">
        <f>E12+I12+M12+E18+I18</f>
        <v>0</v>
      </c>
      <c r="K18" s="312"/>
    </row>
    <row r="19" spans="1:14" ht="28.5" customHeight="1">
      <c r="A19" s="129" t="s">
        <v>1</v>
      </c>
      <c r="B19" s="132">
        <f>SUM(B17:B18)</f>
        <v>0</v>
      </c>
      <c r="C19" s="132">
        <f t="shared" ref="C19:I19" si="1">SUM(C17:C18)</f>
        <v>0</v>
      </c>
      <c r="D19" s="132">
        <f t="shared" si="1"/>
        <v>0</v>
      </c>
      <c r="E19" s="132">
        <f t="shared" si="1"/>
        <v>0</v>
      </c>
      <c r="F19" s="132">
        <f t="shared" si="1"/>
        <v>0</v>
      </c>
      <c r="G19" s="132">
        <f t="shared" si="1"/>
        <v>0</v>
      </c>
      <c r="H19" s="132">
        <f t="shared" si="1"/>
        <v>0</v>
      </c>
      <c r="I19" s="132">
        <f t="shared" si="1"/>
        <v>0</v>
      </c>
      <c r="J19" s="311">
        <f>SUM(J17:K18)</f>
        <v>0</v>
      </c>
      <c r="K19" s="312"/>
    </row>
    <row r="20" spans="1:14" ht="18" customHeight="1">
      <c r="A20" s="317" t="s">
        <v>434</v>
      </c>
      <c r="B20" s="317"/>
      <c r="C20" s="317"/>
      <c r="D20" s="317"/>
      <c r="E20" s="317"/>
      <c r="F20" s="317"/>
      <c r="G20" s="317"/>
      <c r="H20" s="317"/>
      <c r="I20" s="317"/>
      <c r="J20" s="317"/>
      <c r="K20" s="317"/>
      <c r="L20" s="317"/>
      <c r="M20" s="317"/>
      <c r="N20" s="317"/>
    </row>
    <row r="21" spans="1:14" ht="18" customHeight="1">
      <c r="A21" s="309" t="s">
        <v>435</v>
      </c>
      <c r="B21" s="309"/>
      <c r="C21" s="309"/>
      <c r="D21" s="309"/>
      <c r="E21" s="309"/>
      <c r="F21" s="309"/>
      <c r="G21" s="309"/>
      <c r="H21" s="309"/>
      <c r="I21" s="309"/>
      <c r="J21" s="309"/>
      <c r="K21" s="309"/>
      <c r="L21" s="309"/>
      <c r="M21" s="309"/>
      <c r="N21" s="309"/>
    </row>
  </sheetData>
  <mergeCells count="18">
    <mergeCell ref="M1:N1"/>
    <mergeCell ref="M2:N2"/>
    <mergeCell ref="M3:N3"/>
    <mergeCell ref="J15:K16"/>
    <mergeCell ref="A20:N20"/>
    <mergeCell ref="A21:N21"/>
    <mergeCell ref="C7:E7"/>
    <mergeCell ref="J17:K17"/>
    <mergeCell ref="J18:K18"/>
    <mergeCell ref="J19:K19"/>
    <mergeCell ref="A7:B7"/>
    <mergeCell ref="A8:B8"/>
    <mergeCell ref="C8:E8"/>
    <mergeCell ref="B15:E15"/>
    <mergeCell ref="F15:I15"/>
    <mergeCell ref="J9:M9"/>
    <mergeCell ref="F9:I9"/>
    <mergeCell ref="B9:E9"/>
  </mergeCells>
  <phoneticPr fontId="1"/>
  <pageMargins left="0.70866141732283472" right="0.70866141732283472" top="0.74803149606299213" bottom="0.74803149606299213" header="0.31496062992125984" footer="0.31496062992125984"/>
  <pageSetup paperSize="9" scale="75"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C324"/>
  <sheetViews>
    <sheetView view="pageBreakPreview" topLeftCell="A258" zoomScaleNormal="100" zoomScaleSheetLayoutView="100" workbookViewId="0">
      <selection activeCell="A114" sqref="A114:XFD114"/>
    </sheetView>
  </sheetViews>
  <sheetFormatPr defaultColWidth="9" defaultRowHeight="13.2"/>
  <cols>
    <col min="1" max="1" width="9" style="50" customWidth="1"/>
    <col min="2" max="2" width="8.19921875" style="50" customWidth="1"/>
    <col min="3" max="4" width="6.69921875" style="50" customWidth="1"/>
    <col min="5" max="5" width="5.8984375" style="50" customWidth="1"/>
    <col min="6" max="6" width="7.69921875" style="50" customWidth="1"/>
    <col min="7" max="7" width="6.69921875" style="50" customWidth="1"/>
    <col min="8" max="8" width="5.5" style="50" customWidth="1"/>
    <col min="9" max="9" width="5.3984375" style="50" customWidth="1"/>
    <col min="10" max="10" width="5.5" style="50" customWidth="1"/>
    <col min="11" max="11" width="11.19921875" style="50" customWidth="1"/>
    <col min="12" max="12" width="13.59765625" style="50" customWidth="1"/>
    <col min="13" max="13" width="10.59765625" style="50" customWidth="1"/>
    <col min="14" max="19" width="0" style="50" hidden="1" customWidth="1"/>
    <col min="20" max="16384" width="9" style="50"/>
  </cols>
  <sheetData>
    <row r="1" spans="1:15">
      <c r="K1" s="53" t="s">
        <v>329</v>
      </c>
      <c r="L1" s="117">
        <f>応募書_様式１の１・２!D13</f>
        <v>0</v>
      </c>
    </row>
    <row r="2" spans="1:15">
      <c r="K2" s="53" t="s">
        <v>181</v>
      </c>
      <c r="L2" s="117">
        <f>A16</f>
        <v>0</v>
      </c>
    </row>
    <row r="3" spans="1:15">
      <c r="K3" s="53" t="s">
        <v>182</v>
      </c>
      <c r="L3" s="117">
        <f>C16</f>
        <v>0</v>
      </c>
    </row>
    <row r="4" spans="1:15">
      <c r="K4" s="53"/>
      <c r="L4" s="108"/>
    </row>
    <row r="5" spans="1:15" ht="30.75" customHeight="1">
      <c r="A5" s="50" t="s">
        <v>330</v>
      </c>
    </row>
    <row r="6" spans="1:15" ht="19.5" customHeight="1">
      <c r="A6" s="287" t="s">
        <v>331</v>
      </c>
      <c r="B6" s="287"/>
      <c r="C6" s="287"/>
      <c r="D6" s="287"/>
      <c r="E6" s="287"/>
      <c r="F6" s="287"/>
      <c r="G6" s="287"/>
      <c r="H6" s="287"/>
      <c r="I6" s="287"/>
      <c r="J6" s="287"/>
      <c r="K6" s="287"/>
      <c r="L6" s="287"/>
      <c r="M6" s="116"/>
    </row>
    <row r="7" spans="1:15" ht="31.5" customHeight="1"/>
    <row r="8" spans="1:15">
      <c r="A8" s="214" t="s">
        <v>335</v>
      </c>
      <c r="B8" s="214"/>
      <c r="C8" s="214"/>
      <c r="D8" s="214"/>
      <c r="E8" s="214"/>
      <c r="F8" s="214"/>
      <c r="G8" s="214"/>
      <c r="H8" s="214"/>
      <c r="I8" s="214"/>
      <c r="J8" s="214"/>
      <c r="K8" s="214"/>
      <c r="L8" s="214"/>
      <c r="M8" s="113"/>
    </row>
    <row r="9" spans="1:15">
      <c r="A9" s="214" t="s">
        <v>332</v>
      </c>
      <c r="B9" s="214"/>
      <c r="C9" s="214"/>
      <c r="D9" s="214"/>
      <c r="E9" s="214"/>
      <c r="F9" s="214"/>
      <c r="G9" s="214"/>
      <c r="H9" s="214"/>
      <c r="I9" s="214"/>
      <c r="J9" s="214"/>
      <c r="K9" s="214"/>
      <c r="L9" s="214"/>
      <c r="M9" s="113"/>
    </row>
    <row r="10" spans="1:15">
      <c r="A10" s="214" t="s">
        <v>333</v>
      </c>
      <c r="B10" s="214"/>
      <c r="C10" s="214"/>
      <c r="D10" s="214"/>
      <c r="E10" s="214"/>
      <c r="F10" s="214"/>
      <c r="G10" s="214"/>
      <c r="H10" s="214"/>
      <c r="I10" s="214"/>
      <c r="J10" s="214"/>
      <c r="K10" s="214"/>
      <c r="L10" s="214"/>
      <c r="M10" s="113"/>
    </row>
    <row r="11" spans="1:15">
      <c r="A11" s="215" t="s">
        <v>334</v>
      </c>
      <c r="B11" s="215"/>
      <c r="C11" s="215"/>
      <c r="D11" s="215"/>
      <c r="E11" s="215"/>
      <c r="F11" s="215"/>
      <c r="G11" s="215"/>
      <c r="H11" s="215"/>
      <c r="I11" s="215"/>
      <c r="J11" s="215"/>
      <c r="K11" s="215"/>
      <c r="L11" s="215"/>
      <c r="M11" s="111"/>
    </row>
    <row r="13" spans="1:15" ht="17.25" customHeight="1">
      <c r="A13" s="50" t="s">
        <v>336</v>
      </c>
      <c r="N13" s="50" t="s">
        <v>8</v>
      </c>
      <c r="O13" s="50" t="s">
        <v>344</v>
      </c>
    </row>
    <row r="14" spans="1:15" ht="26.25" customHeight="1">
      <c r="A14" s="213" t="s">
        <v>337</v>
      </c>
      <c r="B14" s="213"/>
      <c r="C14" s="213"/>
      <c r="D14" s="213"/>
      <c r="E14" s="213"/>
      <c r="F14" s="213"/>
      <c r="G14" s="213"/>
      <c r="H14" s="212" t="s">
        <v>338</v>
      </c>
      <c r="I14" s="212"/>
      <c r="J14" s="212"/>
      <c r="K14" s="212" t="s">
        <v>339</v>
      </c>
      <c r="L14" s="212"/>
      <c r="M14" s="89"/>
      <c r="N14" s="50" t="s">
        <v>9</v>
      </c>
      <c r="O14" s="50" t="s">
        <v>342</v>
      </c>
    </row>
    <row r="15" spans="1:15" ht="31.5" customHeight="1">
      <c r="A15" s="213" t="s">
        <v>223</v>
      </c>
      <c r="B15" s="213"/>
      <c r="C15" s="213" t="s">
        <v>224</v>
      </c>
      <c r="D15" s="213"/>
      <c r="E15" s="213"/>
      <c r="F15" s="213"/>
      <c r="G15" s="213"/>
      <c r="H15" s="212"/>
      <c r="I15" s="212"/>
      <c r="J15" s="212"/>
      <c r="K15" s="212"/>
      <c r="L15" s="212"/>
      <c r="M15" s="89"/>
      <c r="N15" s="50" t="s">
        <v>10</v>
      </c>
      <c r="O15" s="50" t="s">
        <v>345</v>
      </c>
    </row>
    <row r="16" spans="1:15" ht="19.5" customHeight="1">
      <c r="A16" s="283"/>
      <c r="B16" s="283"/>
      <c r="C16" s="284"/>
      <c r="D16" s="284"/>
      <c r="E16" s="284"/>
      <c r="F16" s="284"/>
      <c r="G16" s="284"/>
      <c r="H16" s="285">
        <f>I62</f>
        <v>0</v>
      </c>
      <c r="I16" s="286"/>
      <c r="J16" s="286"/>
      <c r="K16" s="285" t="e">
        <f>I63</f>
        <v>#DIV/0!</v>
      </c>
      <c r="L16" s="286"/>
      <c r="N16" s="50" t="s">
        <v>41</v>
      </c>
      <c r="O16" s="50" t="s">
        <v>343</v>
      </c>
    </row>
    <row r="17" spans="1:17" ht="15.75" customHeight="1">
      <c r="A17" s="288" t="s">
        <v>346</v>
      </c>
      <c r="B17" s="288"/>
      <c r="C17" s="288"/>
      <c r="D17" s="288"/>
      <c r="E17" s="288"/>
      <c r="F17" s="288"/>
      <c r="G17" s="288"/>
      <c r="H17" s="288"/>
      <c r="I17" s="288"/>
      <c r="J17" s="288"/>
      <c r="K17" s="288"/>
      <c r="L17" s="288"/>
      <c r="N17" s="50" t="s">
        <v>107</v>
      </c>
      <c r="O17" s="50" t="s">
        <v>81</v>
      </c>
    </row>
    <row r="18" spans="1:17" ht="15.75" customHeight="1">
      <c r="A18" s="50" t="s">
        <v>347</v>
      </c>
      <c r="N18" s="50" t="s">
        <v>35</v>
      </c>
      <c r="O18" s="50" t="s">
        <v>71</v>
      </c>
    </row>
    <row r="19" spans="1:17" ht="15.75" customHeight="1">
      <c r="A19" s="50" t="s">
        <v>348</v>
      </c>
      <c r="N19" s="50" t="s">
        <v>12</v>
      </c>
      <c r="O19" s="50" t="s">
        <v>85</v>
      </c>
    </row>
    <row r="20" spans="1:17" ht="15.75" customHeight="1">
      <c r="A20" s="50" t="s">
        <v>349</v>
      </c>
      <c r="N20" s="50" t="s">
        <v>19</v>
      </c>
      <c r="O20" s="50" t="s">
        <v>87</v>
      </c>
    </row>
    <row r="21" spans="1:17">
      <c r="N21" s="50" t="s">
        <v>38</v>
      </c>
      <c r="O21" s="50" t="s">
        <v>72</v>
      </c>
    </row>
    <row r="22" spans="1:17" ht="17.25" customHeight="1">
      <c r="A22" s="50" t="s">
        <v>350</v>
      </c>
      <c r="N22" s="50" t="s">
        <v>108</v>
      </c>
      <c r="O22" s="50" t="s">
        <v>86</v>
      </c>
    </row>
    <row r="23" spans="1:17" ht="67.5" customHeight="1">
      <c r="A23" s="213" t="s">
        <v>175</v>
      </c>
      <c r="B23" s="213"/>
      <c r="C23" s="213"/>
      <c r="D23" s="213" t="s">
        <v>176</v>
      </c>
      <c r="E23" s="213"/>
      <c r="F23" s="213"/>
      <c r="G23" s="212" t="s">
        <v>351</v>
      </c>
      <c r="H23" s="212"/>
      <c r="I23" s="212"/>
      <c r="J23" s="212" t="s">
        <v>352</v>
      </c>
      <c r="K23" s="213"/>
      <c r="L23" s="114" t="s">
        <v>353</v>
      </c>
      <c r="N23" s="50" t="s">
        <v>49</v>
      </c>
      <c r="O23" s="50" t="s">
        <v>91</v>
      </c>
    </row>
    <row r="24" spans="1:17" ht="18" customHeight="1">
      <c r="A24" s="283"/>
      <c r="B24" s="283"/>
      <c r="C24" s="283"/>
      <c r="D24" s="283" t="s">
        <v>112</v>
      </c>
      <c r="E24" s="283"/>
      <c r="F24" s="283"/>
      <c r="G24" s="289"/>
      <c r="H24" s="289"/>
      <c r="I24" s="289"/>
      <c r="J24" s="289"/>
      <c r="K24" s="289"/>
      <c r="L24" s="124"/>
      <c r="N24" s="50" t="s">
        <v>13</v>
      </c>
      <c r="O24" s="50" t="s">
        <v>83</v>
      </c>
      <c r="Q24" s="50">
        <f>L24*G24</f>
        <v>0</v>
      </c>
    </row>
    <row r="25" spans="1:17" ht="18" customHeight="1">
      <c r="A25" s="283"/>
      <c r="B25" s="283"/>
      <c r="C25" s="283"/>
      <c r="D25" s="283" t="s">
        <v>112</v>
      </c>
      <c r="E25" s="283"/>
      <c r="F25" s="283"/>
      <c r="G25" s="289"/>
      <c r="H25" s="289"/>
      <c r="I25" s="289"/>
      <c r="J25" s="289"/>
      <c r="K25" s="289"/>
      <c r="L25" s="124"/>
      <c r="N25" s="50" t="s">
        <v>14</v>
      </c>
      <c r="Q25" s="50">
        <f t="shared" ref="Q25:Q31" si="0">L25*G25</f>
        <v>0</v>
      </c>
    </row>
    <row r="26" spans="1:17" ht="18" hidden="1" customHeight="1">
      <c r="A26" s="283"/>
      <c r="B26" s="283"/>
      <c r="C26" s="283"/>
      <c r="D26" s="283" t="s">
        <v>112</v>
      </c>
      <c r="E26" s="283"/>
      <c r="F26" s="283"/>
      <c r="G26" s="289"/>
      <c r="H26" s="289"/>
      <c r="I26" s="289"/>
      <c r="J26" s="289"/>
      <c r="K26" s="289"/>
      <c r="L26" s="124"/>
      <c r="N26" s="50" t="s">
        <v>15</v>
      </c>
      <c r="Q26" s="50">
        <f t="shared" si="0"/>
        <v>0</v>
      </c>
    </row>
    <row r="27" spans="1:17" ht="18" hidden="1" customHeight="1">
      <c r="A27" s="283"/>
      <c r="B27" s="283"/>
      <c r="C27" s="283"/>
      <c r="D27" s="283" t="s">
        <v>112</v>
      </c>
      <c r="E27" s="283"/>
      <c r="F27" s="283"/>
      <c r="G27" s="289"/>
      <c r="H27" s="289"/>
      <c r="I27" s="289"/>
      <c r="J27" s="289"/>
      <c r="K27" s="289"/>
      <c r="L27" s="124"/>
      <c r="N27" s="50" t="s">
        <v>16</v>
      </c>
      <c r="Q27" s="50">
        <f t="shared" si="0"/>
        <v>0</v>
      </c>
    </row>
    <row r="28" spans="1:17" ht="18" hidden="1" customHeight="1">
      <c r="A28" s="283"/>
      <c r="B28" s="283"/>
      <c r="C28" s="283"/>
      <c r="D28" s="283" t="s">
        <v>112</v>
      </c>
      <c r="E28" s="283"/>
      <c r="F28" s="283"/>
      <c r="G28" s="289"/>
      <c r="H28" s="289"/>
      <c r="I28" s="289"/>
      <c r="J28" s="289"/>
      <c r="K28" s="289"/>
      <c r="L28" s="124"/>
      <c r="N28" s="50" t="s">
        <v>17</v>
      </c>
      <c r="Q28" s="50">
        <f t="shared" si="0"/>
        <v>0</v>
      </c>
    </row>
    <row r="29" spans="1:17" ht="18" hidden="1" customHeight="1">
      <c r="A29" s="283"/>
      <c r="B29" s="283"/>
      <c r="C29" s="283"/>
      <c r="D29" s="283" t="s">
        <v>112</v>
      </c>
      <c r="E29" s="283"/>
      <c r="F29" s="283"/>
      <c r="G29" s="289"/>
      <c r="H29" s="289"/>
      <c r="I29" s="289"/>
      <c r="J29" s="289"/>
      <c r="K29" s="289"/>
      <c r="L29" s="124"/>
      <c r="N29" s="50" t="s">
        <v>18</v>
      </c>
      <c r="Q29" s="50">
        <f t="shared" si="0"/>
        <v>0</v>
      </c>
    </row>
    <row r="30" spans="1:17" ht="18" hidden="1" customHeight="1">
      <c r="A30" s="283"/>
      <c r="B30" s="283"/>
      <c r="C30" s="283"/>
      <c r="D30" s="283" t="s">
        <v>112</v>
      </c>
      <c r="E30" s="283"/>
      <c r="F30" s="283"/>
      <c r="G30" s="289"/>
      <c r="H30" s="289"/>
      <c r="I30" s="289"/>
      <c r="J30" s="289"/>
      <c r="K30" s="289"/>
      <c r="L30" s="124"/>
      <c r="Q30" s="50">
        <f t="shared" si="0"/>
        <v>0</v>
      </c>
    </row>
    <row r="31" spans="1:17" ht="18" hidden="1" customHeight="1">
      <c r="A31" s="283"/>
      <c r="B31" s="283"/>
      <c r="C31" s="283"/>
      <c r="D31" s="283" t="s">
        <v>112</v>
      </c>
      <c r="E31" s="283"/>
      <c r="F31" s="283"/>
      <c r="G31" s="289"/>
      <c r="H31" s="289"/>
      <c r="I31" s="289"/>
      <c r="J31" s="289"/>
      <c r="K31" s="289"/>
      <c r="L31" s="124"/>
      <c r="Q31" s="50">
        <f t="shared" si="0"/>
        <v>0</v>
      </c>
    </row>
    <row r="32" spans="1:17" ht="18" customHeight="1">
      <c r="A32" s="213" t="s">
        <v>1</v>
      </c>
      <c r="B32" s="213"/>
      <c r="C32" s="213"/>
      <c r="D32" s="213"/>
      <c r="E32" s="213"/>
      <c r="F32" s="213"/>
      <c r="G32" s="290">
        <f>SUM(G24:I31)</f>
        <v>0</v>
      </c>
      <c r="H32" s="290"/>
      <c r="I32" s="290"/>
      <c r="J32" s="290">
        <f>SUM(J24:K31)</f>
        <v>0</v>
      </c>
      <c r="K32" s="290"/>
      <c r="L32" s="123" t="e">
        <f>ROUND(Q32/G32,2)</f>
        <v>#DIV/0!</v>
      </c>
      <c r="Q32" s="50">
        <f>SUM(Q24:Q31)</f>
        <v>0</v>
      </c>
    </row>
    <row r="33" spans="1:13" ht="15.75" customHeight="1">
      <c r="A33" s="288" t="s">
        <v>354</v>
      </c>
      <c r="B33" s="288"/>
      <c r="C33" s="288"/>
      <c r="D33" s="288"/>
      <c r="E33" s="288"/>
      <c r="F33" s="288"/>
      <c r="G33" s="288"/>
      <c r="H33" s="288"/>
      <c r="I33" s="288"/>
      <c r="J33" s="288"/>
      <c r="K33" s="288"/>
      <c r="L33" s="288"/>
    </row>
    <row r="34" spans="1:13" ht="15.75" customHeight="1">
      <c r="A34" s="50" t="s">
        <v>359</v>
      </c>
    </row>
    <row r="35" spans="1:13" ht="15.75" customHeight="1">
      <c r="A35" s="214" t="s">
        <v>355</v>
      </c>
      <c r="B35" s="214"/>
      <c r="C35" s="214"/>
      <c r="D35" s="214"/>
      <c r="E35" s="214"/>
      <c r="F35" s="214"/>
      <c r="G35" s="214"/>
      <c r="H35" s="214"/>
      <c r="I35" s="214"/>
      <c r="J35" s="214"/>
      <c r="K35" s="214"/>
      <c r="L35" s="214"/>
    </row>
    <row r="36" spans="1:13" ht="15.75" customHeight="1">
      <c r="A36" s="100" t="s">
        <v>360</v>
      </c>
    </row>
    <row r="37" spans="1:13" ht="15.75" customHeight="1">
      <c r="A37" s="214" t="s">
        <v>356</v>
      </c>
      <c r="B37" s="214"/>
      <c r="C37" s="214"/>
      <c r="D37" s="214"/>
      <c r="E37" s="214"/>
      <c r="F37" s="214"/>
      <c r="G37" s="214"/>
      <c r="H37" s="214"/>
      <c r="I37" s="214"/>
      <c r="J37" s="214"/>
      <c r="K37" s="214"/>
      <c r="L37" s="214"/>
    </row>
    <row r="38" spans="1:13" ht="15.75" customHeight="1">
      <c r="A38" s="50" t="s">
        <v>361</v>
      </c>
    </row>
    <row r="39" spans="1:13" ht="15.75" customHeight="1">
      <c r="A39" s="214" t="s">
        <v>357</v>
      </c>
      <c r="B39" s="214"/>
      <c r="C39" s="214"/>
      <c r="D39" s="214"/>
      <c r="E39" s="214"/>
      <c r="F39" s="214"/>
      <c r="G39" s="214"/>
      <c r="H39" s="214"/>
      <c r="I39" s="214"/>
      <c r="J39" s="214"/>
      <c r="K39" s="214"/>
      <c r="L39" s="214"/>
    </row>
    <row r="40" spans="1:13" ht="15.75" customHeight="1">
      <c r="A40" s="50" t="s">
        <v>362</v>
      </c>
    </row>
    <row r="41" spans="1:13" ht="15.75" customHeight="1">
      <c r="A41" s="50" t="s">
        <v>358</v>
      </c>
    </row>
    <row r="42" spans="1:13" ht="18.75" customHeight="1">
      <c r="M42" s="257" t="s">
        <v>363</v>
      </c>
    </row>
    <row r="43" spans="1:13">
      <c r="M43" s="257"/>
    </row>
    <row r="44" spans="1:13">
      <c r="M44" s="257"/>
    </row>
    <row r="45" spans="1:13">
      <c r="M45" s="257"/>
    </row>
    <row r="46" spans="1:13">
      <c r="M46" s="257"/>
    </row>
    <row r="47" spans="1:13">
      <c r="M47" s="257"/>
    </row>
    <row r="48" spans="1:13">
      <c r="M48" s="257"/>
    </row>
    <row r="49" spans="1:29">
      <c r="M49" s="257"/>
    </row>
    <row r="50" spans="1:29">
      <c r="M50" s="257"/>
    </row>
    <row r="51" spans="1:29">
      <c r="M51" s="257"/>
    </row>
    <row r="53" spans="1:29">
      <c r="K53" s="53" t="s">
        <v>329</v>
      </c>
      <c r="L53" s="117">
        <f>L1</f>
        <v>0</v>
      </c>
    </row>
    <row r="54" spans="1:29">
      <c r="K54" s="53" t="s">
        <v>181</v>
      </c>
      <c r="L54" s="117">
        <f>L2</f>
        <v>0</v>
      </c>
    </row>
    <row r="55" spans="1:29">
      <c r="K55" s="53" t="s">
        <v>182</v>
      </c>
      <c r="L55" s="117">
        <f>L3</f>
        <v>0</v>
      </c>
    </row>
    <row r="58" spans="1:29" ht="21.75" customHeight="1">
      <c r="A58" s="50" t="s">
        <v>364</v>
      </c>
    </row>
    <row r="59" spans="1:29" ht="22.5" customHeight="1">
      <c r="A59" s="302" t="s">
        <v>367</v>
      </c>
      <c r="B59" s="302"/>
      <c r="C59" s="302"/>
      <c r="D59" s="302"/>
      <c r="E59" s="302"/>
      <c r="F59" s="302"/>
      <c r="G59" s="302"/>
      <c r="H59" s="302"/>
      <c r="I59" s="322"/>
      <c r="J59" s="322"/>
      <c r="K59" s="323"/>
      <c r="L59" s="118" t="s">
        <v>0</v>
      </c>
    </row>
    <row r="60" spans="1:29" ht="22.5" customHeight="1">
      <c r="A60" s="302" t="s">
        <v>368</v>
      </c>
      <c r="B60" s="302"/>
      <c r="C60" s="302"/>
      <c r="D60" s="302"/>
      <c r="E60" s="302"/>
      <c r="F60" s="302"/>
      <c r="G60" s="302"/>
      <c r="H60" s="302"/>
      <c r="I60" s="318" t="e">
        <f>L32</f>
        <v>#DIV/0!</v>
      </c>
      <c r="J60" s="318"/>
      <c r="K60" s="319"/>
      <c r="L60" s="118" t="s">
        <v>365</v>
      </c>
    </row>
    <row r="61" spans="1:29" ht="39.75" customHeight="1">
      <c r="A61" s="303" t="s">
        <v>376</v>
      </c>
      <c r="B61" s="302"/>
      <c r="C61" s="302"/>
      <c r="D61" s="302"/>
      <c r="E61" s="302"/>
      <c r="F61" s="302"/>
      <c r="G61" s="302"/>
      <c r="H61" s="302"/>
      <c r="I61" s="318" t="e">
        <f>ROUND(MIN(I59,I60)*0.7,2)</f>
        <v>#DIV/0!</v>
      </c>
      <c r="J61" s="318"/>
      <c r="K61" s="319"/>
      <c r="L61" s="118" t="s">
        <v>365</v>
      </c>
    </row>
    <row r="62" spans="1:29" ht="22.5" customHeight="1">
      <c r="A62" s="302" t="s">
        <v>369</v>
      </c>
      <c r="B62" s="302"/>
      <c r="C62" s="302"/>
      <c r="D62" s="302"/>
      <c r="E62" s="302"/>
      <c r="F62" s="302"/>
      <c r="G62" s="302"/>
      <c r="H62" s="302"/>
      <c r="I62" s="289"/>
      <c r="J62" s="289"/>
      <c r="K62" s="320"/>
      <c r="L62" s="118" t="s">
        <v>366</v>
      </c>
      <c r="M62" s="125" t="s">
        <v>442</v>
      </c>
      <c r="N62" s="125"/>
      <c r="O62" s="125"/>
      <c r="P62" s="125"/>
      <c r="Q62" s="125"/>
      <c r="R62" s="125"/>
      <c r="S62" s="125"/>
      <c r="T62" s="126"/>
      <c r="U62" s="125"/>
      <c r="V62" s="125"/>
      <c r="W62" s="125"/>
      <c r="X62" s="125"/>
      <c r="Y62" s="125"/>
      <c r="Z62" s="125"/>
      <c r="AA62" s="125"/>
      <c r="AB62" s="125"/>
      <c r="AC62" s="125"/>
    </row>
    <row r="63" spans="1:29" ht="22.5" customHeight="1">
      <c r="A63" s="302" t="s">
        <v>370</v>
      </c>
      <c r="B63" s="302"/>
      <c r="C63" s="302"/>
      <c r="D63" s="302"/>
      <c r="E63" s="302"/>
      <c r="F63" s="302"/>
      <c r="G63" s="302"/>
      <c r="H63" s="302"/>
      <c r="I63" s="290" t="e">
        <f>ROUNDDOWN(I61*I62/2,-3)</f>
        <v>#DIV/0!</v>
      </c>
      <c r="J63" s="290"/>
      <c r="K63" s="321"/>
      <c r="L63" s="118" t="s">
        <v>0</v>
      </c>
    </row>
    <row r="64" spans="1:29" ht="37.5" customHeight="1">
      <c r="A64" s="297" t="s">
        <v>377</v>
      </c>
      <c r="B64" s="298"/>
      <c r="C64" s="298"/>
      <c r="D64" s="298"/>
      <c r="E64" s="298"/>
      <c r="F64" s="298"/>
      <c r="G64" s="298"/>
      <c r="H64" s="298"/>
      <c r="I64" s="298"/>
      <c r="J64" s="298"/>
      <c r="K64" s="298"/>
      <c r="L64" s="298"/>
    </row>
    <row r="65" spans="1:19" ht="15.75" customHeight="1">
      <c r="A65" s="299" t="s">
        <v>371</v>
      </c>
      <c r="B65" s="299"/>
      <c r="C65" s="299"/>
      <c r="D65" s="299"/>
      <c r="E65" s="299"/>
      <c r="F65" s="299"/>
      <c r="G65" s="299"/>
      <c r="H65" s="299"/>
      <c r="I65" s="299"/>
      <c r="J65" s="299"/>
      <c r="K65" s="299"/>
      <c r="L65" s="299"/>
    </row>
    <row r="66" spans="1:19" ht="15.75" customHeight="1">
      <c r="A66" s="214" t="s">
        <v>380</v>
      </c>
      <c r="B66" s="214"/>
      <c r="C66" s="214"/>
      <c r="D66" s="214"/>
      <c r="E66" s="214"/>
      <c r="F66" s="214"/>
      <c r="G66" s="214"/>
      <c r="H66" s="214"/>
      <c r="I66" s="214"/>
      <c r="J66" s="214"/>
      <c r="K66" s="214"/>
      <c r="L66" s="214"/>
    </row>
    <row r="67" spans="1:19" ht="15.75" customHeight="1">
      <c r="A67" s="50" t="s">
        <v>378</v>
      </c>
    </row>
    <row r="68" spans="1:19" ht="15.75" customHeight="1">
      <c r="A68" s="215" t="s">
        <v>372</v>
      </c>
      <c r="B68" s="215"/>
      <c r="C68" s="215"/>
      <c r="D68" s="215"/>
      <c r="E68" s="215"/>
      <c r="F68" s="215"/>
      <c r="G68" s="215"/>
      <c r="H68" s="215"/>
      <c r="I68" s="215"/>
      <c r="J68" s="215"/>
      <c r="K68" s="215"/>
      <c r="L68" s="215"/>
    </row>
    <row r="69" spans="1:19" ht="15.75" customHeight="1">
      <c r="A69" s="214" t="s">
        <v>373</v>
      </c>
      <c r="B69" s="214"/>
      <c r="C69" s="214"/>
      <c r="D69" s="214"/>
      <c r="E69" s="214"/>
      <c r="F69" s="214"/>
      <c r="G69" s="214"/>
      <c r="H69" s="214"/>
      <c r="I69" s="214"/>
      <c r="J69" s="214"/>
      <c r="K69" s="214"/>
      <c r="L69" s="214"/>
    </row>
    <row r="70" spans="1:19" ht="15.75" customHeight="1">
      <c r="A70" s="50" t="s">
        <v>379</v>
      </c>
    </row>
    <row r="71" spans="1:19" ht="15.75" customHeight="1">
      <c r="A71" s="50" t="s">
        <v>374</v>
      </c>
    </row>
    <row r="72" spans="1:19" ht="15.75" customHeight="1">
      <c r="A72" s="77" t="s">
        <v>375</v>
      </c>
      <c r="B72" s="77"/>
      <c r="C72" s="77"/>
      <c r="D72" s="77"/>
      <c r="E72" s="77"/>
      <c r="F72" s="77"/>
      <c r="G72" s="77"/>
      <c r="H72" s="77"/>
      <c r="I72" s="77"/>
      <c r="J72" s="77"/>
      <c r="K72" s="77"/>
      <c r="L72" s="77"/>
    </row>
    <row r="74" spans="1:19">
      <c r="A74" s="50" t="s">
        <v>381</v>
      </c>
    </row>
    <row r="75" spans="1:19" ht="95.25" customHeight="1">
      <c r="A75" s="212" t="s">
        <v>382</v>
      </c>
      <c r="B75" s="213"/>
      <c r="C75" s="213"/>
      <c r="D75" s="212" t="s">
        <v>383</v>
      </c>
      <c r="E75" s="213"/>
      <c r="F75" s="213"/>
      <c r="G75" s="213"/>
      <c r="H75" s="213"/>
      <c r="I75" s="114" t="s">
        <v>384</v>
      </c>
      <c r="J75" s="114" t="s">
        <v>385</v>
      </c>
      <c r="K75" s="114" t="s">
        <v>487</v>
      </c>
      <c r="L75" s="114" t="s">
        <v>385</v>
      </c>
      <c r="S75" s="109"/>
    </row>
    <row r="76" spans="1:19" ht="35.25" customHeight="1">
      <c r="A76" s="304"/>
      <c r="B76" s="304"/>
      <c r="C76" s="304"/>
      <c r="D76" s="298"/>
      <c r="E76" s="298"/>
      <c r="F76" s="298"/>
      <c r="G76" s="298"/>
      <c r="H76" s="298"/>
      <c r="I76" s="115"/>
      <c r="J76" s="115"/>
      <c r="K76" s="76"/>
      <c r="L76" s="115"/>
      <c r="R76" s="50" t="s">
        <v>133</v>
      </c>
      <c r="S76" s="50" t="s">
        <v>133</v>
      </c>
    </row>
    <row r="77" spans="1:19" ht="35.25" customHeight="1">
      <c r="A77" s="304"/>
      <c r="B77" s="304"/>
      <c r="C77" s="304"/>
      <c r="D77" s="298"/>
      <c r="E77" s="298"/>
      <c r="F77" s="298"/>
      <c r="G77" s="298"/>
      <c r="H77" s="298"/>
      <c r="I77" s="115"/>
      <c r="J77" s="115"/>
      <c r="K77" s="76"/>
      <c r="L77" s="115"/>
      <c r="R77" s="50" t="s">
        <v>127</v>
      </c>
      <c r="S77" s="50" t="s">
        <v>127</v>
      </c>
    </row>
    <row r="78" spans="1:19" ht="35.25" hidden="1" customHeight="1">
      <c r="A78" s="298"/>
      <c r="B78" s="298"/>
      <c r="C78" s="298"/>
      <c r="D78" s="298"/>
      <c r="E78" s="298"/>
      <c r="F78" s="298"/>
      <c r="G78" s="298"/>
      <c r="H78" s="298"/>
      <c r="I78" s="115"/>
      <c r="J78" s="115"/>
      <c r="K78" s="76"/>
      <c r="L78" s="115"/>
      <c r="R78" s="50" t="s">
        <v>134</v>
      </c>
      <c r="S78" s="50" t="s">
        <v>134</v>
      </c>
    </row>
    <row r="79" spans="1:19" ht="35.25" hidden="1" customHeight="1">
      <c r="A79" s="298"/>
      <c r="B79" s="298"/>
      <c r="C79" s="298"/>
      <c r="D79" s="298"/>
      <c r="E79" s="298"/>
      <c r="F79" s="298"/>
      <c r="G79" s="298"/>
      <c r="H79" s="298"/>
      <c r="I79" s="115"/>
      <c r="J79" s="115"/>
      <c r="K79" s="76"/>
      <c r="L79" s="115"/>
      <c r="S79" s="50" t="s">
        <v>390</v>
      </c>
    </row>
    <row r="80" spans="1:19" ht="35.25" hidden="1" customHeight="1">
      <c r="A80" s="298"/>
      <c r="B80" s="298"/>
      <c r="C80" s="298"/>
      <c r="D80" s="298"/>
      <c r="E80" s="298"/>
      <c r="F80" s="298"/>
      <c r="G80" s="298"/>
      <c r="H80" s="298"/>
      <c r="I80" s="115"/>
      <c r="J80" s="115"/>
      <c r="K80" s="76"/>
      <c r="L80" s="115"/>
    </row>
    <row r="81" spans="1:19" ht="35.25" hidden="1" customHeight="1">
      <c r="A81" s="298"/>
      <c r="B81" s="298"/>
      <c r="C81" s="298"/>
      <c r="D81" s="298"/>
      <c r="E81" s="298"/>
      <c r="F81" s="298"/>
      <c r="G81" s="298"/>
      <c r="H81" s="298"/>
      <c r="I81" s="115"/>
      <c r="J81" s="115"/>
      <c r="K81" s="76"/>
      <c r="L81" s="115"/>
      <c r="S81" s="50" t="s">
        <v>391</v>
      </c>
    </row>
    <row r="82" spans="1:19" ht="35.25" hidden="1" customHeight="1">
      <c r="A82" s="298"/>
      <c r="B82" s="298"/>
      <c r="C82" s="298"/>
      <c r="D82" s="298"/>
      <c r="E82" s="298"/>
      <c r="F82" s="298"/>
      <c r="G82" s="298"/>
      <c r="H82" s="298"/>
      <c r="I82" s="115"/>
      <c r="J82" s="115"/>
      <c r="K82" s="76"/>
      <c r="L82" s="115"/>
      <c r="S82" s="50" t="s">
        <v>392</v>
      </c>
    </row>
    <row r="83" spans="1:19" ht="35.25" hidden="1" customHeight="1">
      <c r="A83" s="298"/>
      <c r="B83" s="298"/>
      <c r="C83" s="298"/>
      <c r="D83" s="298"/>
      <c r="E83" s="298"/>
      <c r="F83" s="298"/>
      <c r="G83" s="298"/>
      <c r="H83" s="298"/>
      <c r="I83" s="115"/>
      <c r="J83" s="115"/>
      <c r="K83" s="76"/>
      <c r="L83" s="115"/>
    </row>
    <row r="84" spans="1:19" ht="17.25" customHeight="1">
      <c r="A84" s="50" t="s">
        <v>386</v>
      </c>
    </row>
    <row r="85" spans="1:19" ht="17.25" customHeight="1">
      <c r="A85" s="50" t="s">
        <v>493</v>
      </c>
    </row>
    <row r="86" spans="1:19" ht="17.25" customHeight="1">
      <c r="A86" s="50" t="s">
        <v>387</v>
      </c>
    </row>
    <row r="87" spans="1:19" ht="17.25" customHeight="1">
      <c r="A87" s="50" t="s">
        <v>388</v>
      </c>
    </row>
    <row r="88" spans="1:19" ht="18.75" customHeight="1">
      <c r="A88" s="50" t="s">
        <v>389</v>
      </c>
    </row>
    <row r="89" spans="1:19">
      <c r="A89" s="50" t="s">
        <v>393</v>
      </c>
    </row>
    <row r="92" spans="1:19">
      <c r="M92" s="257" t="s">
        <v>363</v>
      </c>
    </row>
    <row r="93" spans="1:19">
      <c r="M93" s="257"/>
    </row>
    <row r="94" spans="1:19">
      <c r="M94" s="257"/>
    </row>
    <row r="95" spans="1:19">
      <c r="M95" s="257"/>
    </row>
    <row r="96" spans="1:19">
      <c r="M96" s="257"/>
    </row>
    <row r="97" spans="1:13">
      <c r="M97" s="257"/>
    </row>
    <row r="98" spans="1:13">
      <c r="M98" s="257"/>
    </row>
    <row r="99" spans="1:13">
      <c r="M99" s="257"/>
    </row>
    <row r="100" spans="1:13">
      <c r="M100" s="257"/>
    </row>
    <row r="101" spans="1:13">
      <c r="M101" s="257"/>
    </row>
    <row r="104" spans="1:13">
      <c r="K104" s="53" t="s">
        <v>329</v>
      </c>
      <c r="L104" s="117">
        <f>L53</f>
        <v>0</v>
      </c>
    </row>
    <row r="105" spans="1:13">
      <c r="K105" s="53" t="s">
        <v>181</v>
      </c>
      <c r="L105" s="117">
        <f>L54</f>
        <v>0</v>
      </c>
    </row>
    <row r="106" spans="1:13">
      <c r="K106" s="53" t="s">
        <v>182</v>
      </c>
      <c r="L106" s="117">
        <f>L55</f>
        <v>0</v>
      </c>
    </row>
    <row r="108" spans="1:13" ht="16.5" customHeight="1">
      <c r="A108" s="50" t="s">
        <v>489</v>
      </c>
    </row>
    <row r="109" spans="1:13" ht="16.5" customHeight="1">
      <c r="A109" s="100" t="s">
        <v>490</v>
      </c>
    </row>
    <row r="110" spans="1:13" ht="16.5" customHeight="1">
      <c r="A110" s="50" t="s">
        <v>403</v>
      </c>
    </row>
    <row r="111" spans="1:13" ht="16.5" customHeight="1">
      <c r="A111" s="50" t="s">
        <v>404</v>
      </c>
    </row>
    <row r="112" spans="1:13" ht="16.5" customHeight="1">
      <c r="A112" s="50" t="s">
        <v>507</v>
      </c>
    </row>
    <row r="113" spans="1:12" ht="16.5" customHeight="1">
      <c r="A113" s="50" t="s">
        <v>405</v>
      </c>
    </row>
    <row r="114" spans="1:12" ht="16.5" customHeight="1">
      <c r="A114" s="50" t="s">
        <v>406</v>
      </c>
    </row>
    <row r="115" spans="1:12" ht="16.5" customHeight="1">
      <c r="A115" s="50" t="s">
        <v>407</v>
      </c>
    </row>
    <row r="116" spans="1:12" ht="16.5" customHeight="1">
      <c r="A116" s="50" t="s">
        <v>408</v>
      </c>
    </row>
    <row r="117" spans="1:12" ht="16.5" customHeight="1">
      <c r="A117" s="50" t="s">
        <v>409</v>
      </c>
    </row>
    <row r="118" spans="1:12" ht="16.5" customHeight="1">
      <c r="A118" s="50" t="s">
        <v>508</v>
      </c>
    </row>
    <row r="119" spans="1:12" ht="16.5" customHeight="1">
      <c r="A119" s="50" t="s">
        <v>509</v>
      </c>
    </row>
    <row r="120" spans="1:12" ht="16.5" customHeight="1">
      <c r="A120" s="50" t="s">
        <v>410</v>
      </c>
    </row>
    <row r="121" spans="1:12" ht="16.5" customHeight="1">
      <c r="A121" s="50" t="s">
        <v>411</v>
      </c>
    </row>
    <row r="122" spans="1:12" ht="16.5" customHeight="1">
      <c r="A122" s="50" t="s">
        <v>412</v>
      </c>
    </row>
    <row r="123" spans="1:12" ht="16.5" customHeight="1">
      <c r="A123" s="50" t="s">
        <v>394</v>
      </c>
    </row>
    <row r="125" spans="1:12">
      <c r="A125" s="50" t="s">
        <v>395</v>
      </c>
    </row>
    <row r="126" spans="1:12">
      <c r="A126" s="50" t="s">
        <v>396</v>
      </c>
    </row>
    <row r="127" spans="1:12" ht="19.5" customHeight="1">
      <c r="A127" s="50" t="s">
        <v>397</v>
      </c>
      <c r="C127" s="306">
        <f>A24</f>
        <v>0</v>
      </c>
      <c r="D127" s="306"/>
      <c r="E127" s="306"/>
      <c r="F127" s="306"/>
      <c r="G127" s="306"/>
      <c r="H127" s="306"/>
      <c r="I127" s="306"/>
      <c r="J127" s="306"/>
      <c r="K127" s="306"/>
      <c r="L127" s="306"/>
    </row>
    <row r="128" spans="1:12" ht="18.75" customHeight="1">
      <c r="A128" s="305" t="s">
        <v>491</v>
      </c>
      <c r="B128" s="305"/>
      <c r="C128" s="305"/>
      <c r="D128" s="305"/>
      <c r="E128" s="305"/>
      <c r="F128" s="305"/>
      <c r="G128" s="305"/>
      <c r="H128" s="305"/>
      <c r="I128" s="305"/>
      <c r="J128" s="305"/>
      <c r="K128" s="305"/>
      <c r="L128" s="305"/>
    </row>
    <row r="129" spans="1:21" ht="18.75" customHeight="1">
      <c r="A129" s="302" t="s">
        <v>398</v>
      </c>
      <c r="B129" s="302"/>
      <c r="C129" s="302"/>
      <c r="D129" s="302"/>
      <c r="E129" s="302"/>
      <c r="F129" s="302"/>
      <c r="G129" s="289"/>
      <c r="H129" s="289"/>
      <c r="I129" s="289"/>
      <c r="J129" s="289"/>
      <c r="K129" s="289"/>
      <c r="L129" s="289"/>
      <c r="U129" s="110">
        <f>G129+G139+G149+G159+G169+G179+G189+G199</f>
        <v>0</v>
      </c>
    </row>
    <row r="130" spans="1:21" ht="18.75" customHeight="1">
      <c r="A130" s="302" t="s">
        <v>399</v>
      </c>
      <c r="B130" s="302"/>
      <c r="C130" s="302"/>
      <c r="D130" s="302"/>
      <c r="E130" s="302"/>
      <c r="F130" s="302"/>
      <c r="G130" s="289"/>
      <c r="H130" s="289"/>
      <c r="I130" s="289"/>
      <c r="J130" s="289"/>
      <c r="K130" s="289"/>
      <c r="L130" s="289"/>
      <c r="U130" s="110">
        <f>G132+G142+G152+G162+G172+G182+G192+G202</f>
        <v>0</v>
      </c>
    </row>
    <row r="131" spans="1:21" ht="18.75" customHeight="1">
      <c r="A131" s="305" t="s">
        <v>443</v>
      </c>
      <c r="B131" s="305"/>
      <c r="C131" s="305"/>
      <c r="D131" s="305"/>
      <c r="E131" s="305"/>
      <c r="F131" s="305"/>
      <c r="G131" s="305"/>
      <c r="H131" s="305"/>
      <c r="I131" s="305"/>
      <c r="J131" s="305"/>
      <c r="K131" s="305"/>
      <c r="L131" s="305"/>
      <c r="U131" s="110">
        <f>G135+G145+G155+G165+G175+G185+G195+G205</f>
        <v>0</v>
      </c>
    </row>
    <row r="132" spans="1:21" ht="18.75" customHeight="1">
      <c r="A132" s="302" t="s">
        <v>398</v>
      </c>
      <c r="B132" s="302"/>
      <c r="C132" s="302"/>
      <c r="D132" s="302"/>
      <c r="E132" s="302"/>
      <c r="F132" s="302"/>
      <c r="G132" s="289"/>
      <c r="H132" s="289"/>
      <c r="I132" s="289"/>
      <c r="J132" s="289"/>
      <c r="K132" s="289"/>
      <c r="L132" s="289"/>
    </row>
    <row r="133" spans="1:21" ht="18.75" customHeight="1">
      <c r="A133" s="302" t="s">
        <v>399</v>
      </c>
      <c r="B133" s="302"/>
      <c r="C133" s="302"/>
      <c r="D133" s="302"/>
      <c r="E133" s="302"/>
      <c r="F133" s="302"/>
      <c r="G133" s="289"/>
      <c r="H133" s="289"/>
      <c r="I133" s="289"/>
      <c r="J133" s="289"/>
      <c r="K133" s="289"/>
      <c r="L133" s="289"/>
    </row>
    <row r="134" spans="1:21" ht="18.75" customHeight="1">
      <c r="A134" s="305" t="s">
        <v>444</v>
      </c>
      <c r="B134" s="305"/>
      <c r="C134" s="305"/>
      <c r="D134" s="305"/>
      <c r="E134" s="305"/>
      <c r="F134" s="305"/>
      <c r="G134" s="305"/>
      <c r="H134" s="305"/>
      <c r="I134" s="305"/>
      <c r="J134" s="305"/>
      <c r="K134" s="305"/>
      <c r="L134" s="305"/>
    </row>
    <row r="135" spans="1:21" ht="18.75" customHeight="1">
      <c r="A135" s="302" t="s">
        <v>398</v>
      </c>
      <c r="B135" s="302"/>
      <c r="C135" s="302"/>
      <c r="D135" s="302"/>
      <c r="E135" s="302"/>
      <c r="F135" s="302"/>
      <c r="G135" s="289"/>
      <c r="H135" s="289"/>
      <c r="I135" s="289"/>
      <c r="J135" s="289"/>
      <c r="K135" s="289"/>
      <c r="L135" s="289"/>
    </row>
    <row r="136" spans="1:21" ht="18.75" customHeight="1">
      <c r="A136" s="302" t="s">
        <v>399</v>
      </c>
      <c r="B136" s="302"/>
      <c r="C136" s="302"/>
      <c r="D136" s="302"/>
      <c r="E136" s="302"/>
      <c r="F136" s="302"/>
      <c r="G136" s="289"/>
      <c r="H136" s="289"/>
      <c r="I136" s="289"/>
      <c r="J136" s="289"/>
      <c r="K136" s="289"/>
      <c r="L136" s="289"/>
    </row>
    <row r="137" spans="1:21" ht="19.5" hidden="1" customHeight="1">
      <c r="A137" s="50" t="s">
        <v>397</v>
      </c>
      <c r="C137" s="306">
        <f>A25</f>
        <v>0</v>
      </c>
      <c r="D137" s="306"/>
      <c r="E137" s="306"/>
      <c r="F137" s="306"/>
      <c r="G137" s="306"/>
      <c r="H137" s="306"/>
      <c r="I137" s="306"/>
      <c r="J137" s="306"/>
      <c r="K137" s="306"/>
      <c r="L137" s="306"/>
    </row>
    <row r="138" spans="1:21" ht="18.75" hidden="1" customHeight="1">
      <c r="A138" s="307" t="str">
        <f>A128</f>
        <v>①　　　年　月　日　から　　　年　月　日まで （直近）</v>
      </c>
      <c r="B138" s="307"/>
      <c r="C138" s="307"/>
      <c r="D138" s="307"/>
      <c r="E138" s="307"/>
      <c r="F138" s="307"/>
      <c r="G138" s="307"/>
      <c r="H138" s="307"/>
      <c r="I138" s="307"/>
      <c r="J138" s="307"/>
      <c r="K138" s="307"/>
      <c r="L138" s="307"/>
    </row>
    <row r="139" spans="1:21" ht="18.75" hidden="1" customHeight="1">
      <c r="A139" s="302" t="s">
        <v>398</v>
      </c>
      <c r="B139" s="302"/>
      <c r="C139" s="302"/>
      <c r="D139" s="302"/>
      <c r="E139" s="302"/>
      <c r="F139" s="302"/>
      <c r="G139" s="289"/>
      <c r="H139" s="289"/>
      <c r="I139" s="289"/>
      <c r="J139" s="289"/>
      <c r="K139" s="289"/>
      <c r="L139" s="289"/>
    </row>
    <row r="140" spans="1:21" ht="18.75" hidden="1" customHeight="1">
      <c r="A140" s="302" t="s">
        <v>399</v>
      </c>
      <c r="B140" s="302"/>
      <c r="C140" s="302"/>
      <c r="D140" s="302"/>
      <c r="E140" s="302"/>
      <c r="F140" s="302"/>
      <c r="G140" s="289"/>
      <c r="H140" s="289"/>
      <c r="I140" s="289"/>
      <c r="J140" s="289"/>
      <c r="K140" s="289"/>
      <c r="L140" s="289"/>
    </row>
    <row r="141" spans="1:21" ht="18.75" hidden="1" customHeight="1">
      <c r="A141" s="307" t="str">
        <f>A131</f>
        <v>②　　　年　月　日　から　　　年　月　日まで</v>
      </c>
      <c r="B141" s="307"/>
      <c r="C141" s="307"/>
      <c r="D141" s="307"/>
      <c r="E141" s="307"/>
      <c r="F141" s="307"/>
      <c r="G141" s="307"/>
      <c r="H141" s="307"/>
      <c r="I141" s="307"/>
      <c r="J141" s="307"/>
      <c r="K141" s="307"/>
      <c r="L141" s="307"/>
    </row>
    <row r="142" spans="1:21" ht="18.75" hidden="1" customHeight="1">
      <c r="A142" s="302" t="s">
        <v>398</v>
      </c>
      <c r="B142" s="302"/>
      <c r="C142" s="302"/>
      <c r="D142" s="302"/>
      <c r="E142" s="302"/>
      <c r="F142" s="302"/>
      <c r="G142" s="289"/>
      <c r="H142" s="289"/>
      <c r="I142" s="289"/>
      <c r="J142" s="289"/>
      <c r="K142" s="289"/>
      <c r="L142" s="289"/>
    </row>
    <row r="143" spans="1:21" ht="18.75" hidden="1" customHeight="1">
      <c r="A143" s="302" t="s">
        <v>399</v>
      </c>
      <c r="B143" s="302"/>
      <c r="C143" s="302"/>
      <c r="D143" s="302"/>
      <c r="E143" s="302"/>
      <c r="F143" s="302"/>
      <c r="G143" s="289"/>
      <c r="H143" s="289"/>
      <c r="I143" s="289"/>
      <c r="J143" s="289"/>
      <c r="K143" s="289"/>
      <c r="L143" s="289"/>
    </row>
    <row r="144" spans="1:21" ht="18.75" hidden="1" customHeight="1">
      <c r="A144" s="307" t="str">
        <f>A134</f>
        <v>③　　　年　月　日　から　　　年　月　日まで</v>
      </c>
      <c r="B144" s="307"/>
      <c r="C144" s="307"/>
      <c r="D144" s="307"/>
      <c r="E144" s="307"/>
      <c r="F144" s="307"/>
      <c r="G144" s="307"/>
      <c r="H144" s="307"/>
      <c r="I144" s="307"/>
      <c r="J144" s="307"/>
      <c r="K144" s="307"/>
      <c r="L144" s="307"/>
    </row>
    <row r="145" spans="1:12" ht="18.75" hidden="1" customHeight="1">
      <c r="A145" s="302" t="s">
        <v>398</v>
      </c>
      <c r="B145" s="302"/>
      <c r="C145" s="302"/>
      <c r="D145" s="302"/>
      <c r="E145" s="302"/>
      <c r="F145" s="302"/>
      <c r="G145" s="289"/>
      <c r="H145" s="289"/>
      <c r="I145" s="289"/>
      <c r="J145" s="289"/>
      <c r="K145" s="289"/>
      <c r="L145" s="289"/>
    </row>
    <row r="146" spans="1:12" ht="18.75" hidden="1" customHeight="1">
      <c r="A146" s="302" t="s">
        <v>399</v>
      </c>
      <c r="B146" s="302"/>
      <c r="C146" s="302"/>
      <c r="D146" s="302"/>
      <c r="E146" s="302"/>
      <c r="F146" s="302"/>
      <c r="G146" s="289"/>
      <c r="H146" s="289"/>
      <c r="I146" s="289"/>
      <c r="J146" s="289"/>
      <c r="K146" s="289"/>
      <c r="L146" s="289"/>
    </row>
    <row r="147" spans="1:12" ht="19.5" hidden="1" customHeight="1">
      <c r="A147" s="50" t="s">
        <v>397</v>
      </c>
      <c r="C147" s="306">
        <f>A26</f>
        <v>0</v>
      </c>
      <c r="D147" s="306"/>
      <c r="E147" s="306"/>
      <c r="F147" s="306"/>
      <c r="G147" s="306"/>
      <c r="H147" s="306"/>
      <c r="I147" s="306"/>
      <c r="J147" s="306"/>
      <c r="K147" s="306"/>
      <c r="L147" s="306"/>
    </row>
    <row r="148" spans="1:12" ht="18.75" hidden="1" customHeight="1">
      <c r="A148" s="307" t="str">
        <f>A128</f>
        <v>①　　　年　月　日　から　　　年　月　日まで （直近）</v>
      </c>
      <c r="B148" s="307"/>
      <c r="C148" s="307"/>
      <c r="D148" s="307"/>
      <c r="E148" s="307"/>
      <c r="F148" s="307"/>
      <c r="G148" s="307"/>
      <c r="H148" s="307"/>
      <c r="I148" s="307"/>
      <c r="J148" s="307"/>
      <c r="K148" s="307"/>
      <c r="L148" s="307"/>
    </row>
    <row r="149" spans="1:12" ht="18.75" hidden="1" customHeight="1">
      <c r="A149" s="302" t="s">
        <v>398</v>
      </c>
      <c r="B149" s="302"/>
      <c r="C149" s="302"/>
      <c r="D149" s="302"/>
      <c r="E149" s="302"/>
      <c r="F149" s="302"/>
      <c r="G149" s="289"/>
      <c r="H149" s="289"/>
      <c r="I149" s="289"/>
      <c r="J149" s="289"/>
      <c r="K149" s="289"/>
      <c r="L149" s="289"/>
    </row>
    <row r="150" spans="1:12" ht="18.75" hidden="1" customHeight="1">
      <c r="A150" s="302" t="s">
        <v>399</v>
      </c>
      <c r="B150" s="302"/>
      <c r="C150" s="302"/>
      <c r="D150" s="302"/>
      <c r="E150" s="302"/>
      <c r="F150" s="302"/>
      <c r="G150" s="289"/>
      <c r="H150" s="289"/>
      <c r="I150" s="289"/>
      <c r="J150" s="289"/>
      <c r="K150" s="289"/>
      <c r="L150" s="289"/>
    </row>
    <row r="151" spans="1:12" ht="18.75" hidden="1" customHeight="1">
      <c r="A151" s="307" t="str">
        <f>A131</f>
        <v>②　　　年　月　日　から　　　年　月　日まで</v>
      </c>
      <c r="B151" s="307"/>
      <c r="C151" s="307"/>
      <c r="D151" s="307"/>
      <c r="E151" s="307"/>
      <c r="F151" s="307"/>
      <c r="G151" s="307"/>
      <c r="H151" s="307"/>
      <c r="I151" s="307"/>
      <c r="J151" s="307"/>
      <c r="K151" s="307"/>
      <c r="L151" s="307"/>
    </row>
    <row r="152" spans="1:12" ht="18.75" hidden="1" customHeight="1">
      <c r="A152" s="302" t="s">
        <v>398</v>
      </c>
      <c r="B152" s="302"/>
      <c r="C152" s="302"/>
      <c r="D152" s="302"/>
      <c r="E152" s="302"/>
      <c r="F152" s="302"/>
      <c r="G152" s="289"/>
      <c r="H152" s="289"/>
      <c r="I152" s="289"/>
      <c r="J152" s="289"/>
      <c r="K152" s="289"/>
      <c r="L152" s="289"/>
    </row>
    <row r="153" spans="1:12" ht="18.75" hidden="1" customHeight="1">
      <c r="A153" s="302" t="s">
        <v>399</v>
      </c>
      <c r="B153" s="302"/>
      <c r="C153" s="302"/>
      <c r="D153" s="302"/>
      <c r="E153" s="302"/>
      <c r="F153" s="302"/>
      <c r="G153" s="289"/>
      <c r="H153" s="289"/>
      <c r="I153" s="289"/>
      <c r="J153" s="289"/>
      <c r="K153" s="289"/>
      <c r="L153" s="289"/>
    </row>
    <row r="154" spans="1:12" ht="18.75" hidden="1" customHeight="1">
      <c r="A154" s="307" t="str">
        <f>A134</f>
        <v>③　　　年　月　日　から　　　年　月　日まで</v>
      </c>
      <c r="B154" s="307"/>
      <c r="C154" s="307"/>
      <c r="D154" s="307"/>
      <c r="E154" s="307"/>
      <c r="F154" s="307"/>
      <c r="G154" s="307"/>
      <c r="H154" s="307"/>
      <c r="I154" s="307"/>
      <c r="J154" s="307"/>
      <c r="K154" s="307"/>
      <c r="L154" s="307"/>
    </row>
    <row r="155" spans="1:12" ht="18.75" hidden="1" customHeight="1">
      <c r="A155" s="302" t="s">
        <v>398</v>
      </c>
      <c r="B155" s="302"/>
      <c r="C155" s="302"/>
      <c r="D155" s="302"/>
      <c r="E155" s="302"/>
      <c r="F155" s="302"/>
      <c r="G155" s="289"/>
      <c r="H155" s="289"/>
      <c r="I155" s="289"/>
      <c r="J155" s="289"/>
      <c r="K155" s="289"/>
      <c r="L155" s="289"/>
    </row>
    <row r="156" spans="1:12" ht="18.75" hidden="1" customHeight="1">
      <c r="A156" s="302" t="s">
        <v>399</v>
      </c>
      <c r="B156" s="302"/>
      <c r="C156" s="302"/>
      <c r="D156" s="302"/>
      <c r="E156" s="302"/>
      <c r="F156" s="302"/>
      <c r="G156" s="289"/>
      <c r="H156" s="289"/>
      <c r="I156" s="289"/>
      <c r="J156" s="289"/>
      <c r="K156" s="289"/>
      <c r="L156" s="289"/>
    </row>
    <row r="157" spans="1:12" ht="19.5" hidden="1" customHeight="1">
      <c r="A157" s="50" t="s">
        <v>397</v>
      </c>
      <c r="C157" s="306">
        <f>A27</f>
        <v>0</v>
      </c>
      <c r="D157" s="306"/>
      <c r="E157" s="306"/>
      <c r="F157" s="306"/>
      <c r="G157" s="306"/>
      <c r="H157" s="306"/>
      <c r="I157" s="306"/>
      <c r="J157" s="306"/>
      <c r="K157" s="306"/>
      <c r="L157" s="306"/>
    </row>
    <row r="158" spans="1:12" ht="18.75" hidden="1" customHeight="1">
      <c r="A158" s="307" t="str">
        <f>A128</f>
        <v>①　　　年　月　日　から　　　年　月　日まで （直近）</v>
      </c>
      <c r="B158" s="307"/>
      <c r="C158" s="307"/>
      <c r="D158" s="307"/>
      <c r="E158" s="307"/>
      <c r="F158" s="307"/>
      <c r="G158" s="307"/>
      <c r="H158" s="307"/>
      <c r="I158" s="307"/>
      <c r="J158" s="307"/>
      <c r="K158" s="307"/>
      <c r="L158" s="307"/>
    </row>
    <row r="159" spans="1:12" ht="18.75" hidden="1" customHeight="1">
      <c r="A159" s="302" t="s">
        <v>398</v>
      </c>
      <c r="B159" s="302"/>
      <c r="C159" s="302"/>
      <c r="D159" s="302"/>
      <c r="E159" s="302"/>
      <c r="F159" s="302"/>
      <c r="G159" s="289"/>
      <c r="H159" s="289"/>
      <c r="I159" s="289"/>
      <c r="J159" s="289"/>
      <c r="K159" s="289"/>
      <c r="L159" s="289"/>
    </row>
    <row r="160" spans="1:12" ht="18.75" hidden="1" customHeight="1">
      <c r="A160" s="302" t="s">
        <v>399</v>
      </c>
      <c r="B160" s="302"/>
      <c r="C160" s="302"/>
      <c r="D160" s="302"/>
      <c r="E160" s="302"/>
      <c r="F160" s="302"/>
      <c r="G160" s="289"/>
      <c r="H160" s="289"/>
      <c r="I160" s="289"/>
      <c r="J160" s="289"/>
      <c r="K160" s="289"/>
      <c r="L160" s="289"/>
    </row>
    <row r="161" spans="1:12" ht="18.75" hidden="1" customHeight="1">
      <c r="A161" s="307" t="str">
        <f>A131</f>
        <v>②　　　年　月　日　から　　　年　月　日まで</v>
      </c>
      <c r="B161" s="307"/>
      <c r="C161" s="307"/>
      <c r="D161" s="307"/>
      <c r="E161" s="307"/>
      <c r="F161" s="307"/>
      <c r="G161" s="307"/>
      <c r="H161" s="307"/>
      <c r="I161" s="307"/>
      <c r="J161" s="307"/>
      <c r="K161" s="307"/>
      <c r="L161" s="307"/>
    </row>
    <row r="162" spans="1:12" ht="18.75" hidden="1" customHeight="1">
      <c r="A162" s="302" t="s">
        <v>398</v>
      </c>
      <c r="B162" s="302"/>
      <c r="C162" s="302"/>
      <c r="D162" s="302"/>
      <c r="E162" s="302"/>
      <c r="F162" s="302"/>
      <c r="G162" s="289"/>
      <c r="H162" s="289"/>
      <c r="I162" s="289"/>
      <c r="J162" s="289"/>
      <c r="K162" s="289"/>
      <c r="L162" s="289"/>
    </row>
    <row r="163" spans="1:12" ht="18.75" hidden="1" customHeight="1">
      <c r="A163" s="302" t="s">
        <v>399</v>
      </c>
      <c r="B163" s="302"/>
      <c r="C163" s="302"/>
      <c r="D163" s="302"/>
      <c r="E163" s="302"/>
      <c r="F163" s="302"/>
      <c r="G163" s="289"/>
      <c r="H163" s="289"/>
      <c r="I163" s="289"/>
      <c r="J163" s="289"/>
      <c r="K163" s="289"/>
      <c r="L163" s="289"/>
    </row>
    <row r="164" spans="1:12" ht="18.75" hidden="1" customHeight="1">
      <c r="A164" s="307" t="str">
        <f>A134</f>
        <v>③　　　年　月　日　から　　　年　月　日まで</v>
      </c>
      <c r="B164" s="307"/>
      <c r="C164" s="307"/>
      <c r="D164" s="307"/>
      <c r="E164" s="307"/>
      <c r="F164" s="307"/>
      <c r="G164" s="307"/>
      <c r="H164" s="307"/>
      <c r="I164" s="307"/>
      <c r="J164" s="307"/>
      <c r="K164" s="307"/>
      <c r="L164" s="307"/>
    </row>
    <row r="165" spans="1:12" ht="18.75" hidden="1" customHeight="1">
      <c r="A165" s="302" t="s">
        <v>398</v>
      </c>
      <c r="B165" s="302"/>
      <c r="C165" s="302"/>
      <c r="D165" s="302"/>
      <c r="E165" s="302"/>
      <c r="F165" s="302"/>
      <c r="G165" s="289"/>
      <c r="H165" s="289"/>
      <c r="I165" s="289"/>
      <c r="J165" s="289"/>
      <c r="K165" s="289"/>
      <c r="L165" s="289"/>
    </row>
    <row r="166" spans="1:12" ht="18.75" hidden="1" customHeight="1">
      <c r="A166" s="302" t="s">
        <v>399</v>
      </c>
      <c r="B166" s="302"/>
      <c r="C166" s="302"/>
      <c r="D166" s="302"/>
      <c r="E166" s="302"/>
      <c r="F166" s="302"/>
      <c r="G166" s="289"/>
      <c r="H166" s="289"/>
      <c r="I166" s="289"/>
      <c r="J166" s="289"/>
      <c r="K166" s="289"/>
      <c r="L166" s="289"/>
    </row>
    <row r="167" spans="1:12" ht="19.5" hidden="1" customHeight="1">
      <c r="A167" s="50" t="s">
        <v>397</v>
      </c>
      <c r="C167" s="306">
        <f>A28</f>
        <v>0</v>
      </c>
      <c r="D167" s="306"/>
      <c r="E167" s="306"/>
      <c r="F167" s="306"/>
      <c r="G167" s="306"/>
      <c r="H167" s="306"/>
      <c r="I167" s="306"/>
      <c r="J167" s="306"/>
      <c r="K167" s="306"/>
      <c r="L167" s="306"/>
    </row>
    <row r="168" spans="1:12" ht="18.75" hidden="1" customHeight="1">
      <c r="A168" s="307" t="str">
        <f>A128</f>
        <v>①　　　年　月　日　から　　　年　月　日まで （直近）</v>
      </c>
      <c r="B168" s="307"/>
      <c r="C168" s="307"/>
      <c r="D168" s="307"/>
      <c r="E168" s="307"/>
      <c r="F168" s="307"/>
      <c r="G168" s="307"/>
      <c r="H168" s="307"/>
      <c r="I168" s="307"/>
      <c r="J168" s="307"/>
      <c r="K168" s="307"/>
      <c r="L168" s="307"/>
    </row>
    <row r="169" spans="1:12" ht="18.75" hidden="1" customHeight="1">
      <c r="A169" s="302" t="s">
        <v>398</v>
      </c>
      <c r="B169" s="302"/>
      <c r="C169" s="302"/>
      <c r="D169" s="302"/>
      <c r="E169" s="302"/>
      <c r="F169" s="302"/>
      <c r="G169" s="289"/>
      <c r="H169" s="289"/>
      <c r="I169" s="289"/>
      <c r="J169" s="289"/>
      <c r="K169" s="289"/>
      <c r="L169" s="289"/>
    </row>
    <row r="170" spans="1:12" ht="18.75" hidden="1" customHeight="1">
      <c r="A170" s="302" t="s">
        <v>399</v>
      </c>
      <c r="B170" s="302"/>
      <c r="C170" s="302"/>
      <c r="D170" s="302"/>
      <c r="E170" s="302"/>
      <c r="F170" s="302"/>
      <c r="G170" s="289"/>
      <c r="H170" s="289"/>
      <c r="I170" s="289"/>
      <c r="J170" s="289"/>
      <c r="K170" s="289"/>
      <c r="L170" s="289"/>
    </row>
    <row r="171" spans="1:12" ht="18.75" hidden="1" customHeight="1">
      <c r="A171" s="307" t="str">
        <f>A131</f>
        <v>②　　　年　月　日　から　　　年　月　日まで</v>
      </c>
      <c r="B171" s="307"/>
      <c r="C171" s="307"/>
      <c r="D171" s="307"/>
      <c r="E171" s="307"/>
      <c r="F171" s="307"/>
      <c r="G171" s="307"/>
      <c r="H171" s="307"/>
      <c r="I171" s="307"/>
      <c r="J171" s="307"/>
      <c r="K171" s="307"/>
      <c r="L171" s="307"/>
    </row>
    <row r="172" spans="1:12" ht="18.75" hidden="1" customHeight="1">
      <c r="A172" s="302" t="s">
        <v>398</v>
      </c>
      <c r="B172" s="302"/>
      <c r="C172" s="302"/>
      <c r="D172" s="302"/>
      <c r="E172" s="302"/>
      <c r="F172" s="302"/>
      <c r="G172" s="289"/>
      <c r="H172" s="289"/>
      <c r="I172" s="289"/>
      <c r="J172" s="289"/>
      <c r="K172" s="289"/>
      <c r="L172" s="289"/>
    </row>
    <row r="173" spans="1:12" ht="18.75" hidden="1" customHeight="1">
      <c r="A173" s="302" t="s">
        <v>399</v>
      </c>
      <c r="B173" s="302"/>
      <c r="C173" s="302"/>
      <c r="D173" s="302"/>
      <c r="E173" s="302"/>
      <c r="F173" s="302"/>
      <c r="G173" s="289"/>
      <c r="H173" s="289"/>
      <c r="I173" s="289"/>
      <c r="J173" s="289"/>
      <c r="K173" s="289"/>
      <c r="L173" s="289"/>
    </row>
    <row r="174" spans="1:12" ht="18.75" hidden="1" customHeight="1">
      <c r="A174" s="307" t="str">
        <f>A134</f>
        <v>③　　　年　月　日　から　　　年　月　日まで</v>
      </c>
      <c r="B174" s="307"/>
      <c r="C174" s="307"/>
      <c r="D174" s="307"/>
      <c r="E174" s="307"/>
      <c r="F174" s="307"/>
      <c r="G174" s="307"/>
      <c r="H174" s="307"/>
      <c r="I174" s="307"/>
      <c r="J174" s="307"/>
      <c r="K174" s="307"/>
      <c r="L174" s="307"/>
    </row>
    <row r="175" spans="1:12" ht="18.75" hidden="1" customHeight="1">
      <c r="A175" s="302" t="s">
        <v>398</v>
      </c>
      <c r="B175" s="302"/>
      <c r="C175" s="302"/>
      <c r="D175" s="302"/>
      <c r="E175" s="302"/>
      <c r="F175" s="302"/>
      <c r="G175" s="289"/>
      <c r="H175" s="289"/>
      <c r="I175" s="289"/>
      <c r="J175" s="289"/>
      <c r="K175" s="289"/>
      <c r="L175" s="289"/>
    </row>
    <row r="176" spans="1:12" ht="18.75" hidden="1" customHeight="1">
      <c r="A176" s="302" t="s">
        <v>399</v>
      </c>
      <c r="B176" s="302"/>
      <c r="C176" s="302"/>
      <c r="D176" s="302"/>
      <c r="E176" s="302"/>
      <c r="F176" s="302"/>
      <c r="G176" s="289"/>
      <c r="H176" s="289"/>
      <c r="I176" s="289"/>
      <c r="J176" s="289"/>
      <c r="K176" s="289"/>
      <c r="L176" s="289"/>
    </row>
    <row r="177" spans="1:12" ht="19.5" hidden="1" customHeight="1">
      <c r="A177" s="50" t="s">
        <v>397</v>
      </c>
      <c r="C177" s="306">
        <f>A29</f>
        <v>0</v>
      </c>
      <c r="D177" s="306"/>
      <c r="E177" s="306"/>
      <c r="F177" s="306"/>
      <c r="G177" s="306"/>
      <c r="H177" s="306"/>
      <c r="I177" s="306"/>
      <c r="J177" s="306"/>
      <c r="K177" s="306"/>
      <c r="L177" s="306"/>
    </row>
    <row r="178" spans="1:12" ht="18.75" hidden="1" customHeight="1">
      <c r="A178" s="307" t="str">
        <f>A128</f>
        <v>①　　　年　月　日　から　　　年　月　日まで （直近）</v>
      </c>
      <c r="B178" s="307"/>
      <c r="C178" s="307"/>
      <c r="D178" s="307"/>
      <c r="E178" s="307"/>
      <c r="F178" s="307"/>
      <c r="G178" s="307"/>
      <c r="H178" s="307"/>
      <c r="I178" s="307"/>
      <c r="J178" s="307"/>
      <c r="K178" s="307"/>
      <c r="L178" s="307"/>
    </row>
    <row r="179" spans="1:12" ht="18.75" hidden="1" customHeight="1">
      <c r="A179" s="302" t="s">
        <v>398</v>
      </c>
      <c r="B179" s="302"/>
      <c r="C179" s="302"/>
      <c r="D179" s="302"/>
      <c r="E179" s="302"/>
      <c r="F179" s="302"/>
      <c r="G179" s="289"/>
      <c r="H179" s="289"/>
      <c r="I179" s="289"/>
      <c r="J179" s="289"/>
      <c r="K179" s="289"/>
      <c r="L179" s="289"/>
    </row>
    <row r="180" spans="1:12" ht="18.75" hidden="1" customHeight="1">
      <c r="A180" s="302" t="s">
        <v>399</v>
      </c>
      <c r="B180" s="302"/>
      <c r="C180" s="302"/>
      <c r="D180" s="302"/>
      <c r="E180" s="302"/>
      <c r="F180" s="302"/>
      <c r="G180" s="289"/>
      <c r="H180" s="289"/>
      <c r="I180" s="289"/>
      <c r="J180" s="289"/>
      <c r="K180" s="289"/>
      <c r="L180" s="289"/>
    </row>
    <row r="181" spans="1:12" ht="18.75" hidden="1" customHeight="1">
      <c r="A181" s="307" t="str">
        <f>A131</f>
        <v>②　　　年　月　日　から　　　年　月　日まで</v>
      </c>
      <c r="B181" s="307"/>
      <c r="C181" s="307"/>
      <c r="D181" s="307"/>
      <c r="E181" s="307"/>
      <c r="F181" s="307"/>
      <c r="G181" s="307"/>
      <c r="H181" s="307"/>
      <c r="I181" s="307"/>
      <c r="J181" s="307"/>
      <c r="K181" s="307"/>
      <c r="L181" s="307"/>
    </row>
    <row r="182" spans="1:12" ht="18.75" hidden="1" customHeight="1">
      <c r="A182" s="302" t="s">
        <v>398</v>
      </c>
      <c r="B182" s="302"/>
      <c r="C182" s="302"/>
      <c r="D182" s="302"/>
      <c r="E182" s="302"/>
      <c r="F182" s="302"/>
      <c r="G182" s="289"/>
      <c r="H182" s="289"/>
      <c r="I182" s="289"/>
      <c r="J182" s="289"/>
      <c r="K182" s="289"/>
      <c r="L182" s="289"/>
    </row>
    <row r="183" spans="1:12" ht="18.75" hidden="1" customHeight="1">
      <c r="A183" s="302" t="s">
        <v>399</v>
      </c>
      <c r="B183" s="302"/>
      <c r="C183" s="302"/>
      <c r="D183" s="302"/>
      <c r="E183" s="302"/>
      <c r="F183" s="302"/>
      <c r="G183" s="289"/>
      <c r="H183" s="289"/>
      <c r="I183" s="289"/>
      <c r="J183" s="289"/>
      <c r="K183" s="289"/>
      <c r="L183" s="289"/>
    </row>
    <row r="184" spans="1:12" ht="18.75" hidden="1" customHeight="1">
      <c r="A184" s="307" t="str">
        <f>A134</f>
        <v>③　　　年　月　日　から　　　年　月　日まで</v>
      </c>
      <c r="B184" s="307"/>
      <c r="C184" s="307"/>
      <c r="D184" s="307"/>
      <c r="E184" s="307"/>
      <c r="F184" s="307"/>
      <c r="G184" s="307"/>
      <c r="H184" s="307"/>
      <c r="I184" s="307"/>
      <c r="J184" s="307"/>
      <c r="K184" s="307"/>
      <c r="L184" s="307"/>
    </row>
    <row r="185" spans="1:12" ht="18.75" hidden="1" customHeight="1">
      <c r="A185" s="302" t="s">
        <v>398</v>
      </c>
      <c r="B185" s="302"/>
      <c r="C185" s="302"/>
      <c r="D185" s="302"/>
      <c r="E185" s="302"/>
      <c r="F185" s="302"/>
      <c r="G185" s="289"/>
      <c r="H185" s="289"/>
      <c r="I185" s="289"/>
      <c r="J185" s="289"/>
      <c r="K185" s="289"/>
      <c r="L185" s="289"/>
    </row>
    <row r="186" spans="1:12" ht="18.75" hidden="1" customHeight="1">
      <c r="A186" s="302" t="s">
        <v>399</v>
      </c>
      <c r="B186" s="302"/>
      <c r="C186" s="302"/>
      <c r="D186" s="302"/>
      <c r="E186" s="302"/>
      <c r="F186" s="302"/>
      <c r="G186" s="289"/>
      <c r="H186" s="289"/>
      <c r="I186" s="289"/>
      <c r="J186" s="289"/>
      <c r="K186" s="289"/>
      <c r="L186" s="289"/>
    </row>
    <row r="187" spans="1:12" ht="19.5" hidden="1" customHeight="1">
      <c r="A187" s="50" t="s">
        <v>397</v>
      </c>
      <c r="C187" s="306">
        <f>A30</f>
        <v>0</v>
      </c>
      <c r="D187" s="306"/>
      <c r="E187" s="306"/>
      <c r="F187" s="306"/>
      <c r="G187" s="306"/>
      <c r="H187" s="306"/>
      <c r="I187" s="306"/>
      <c r="J187" s="306"/>
      <c r="K187" s="306"/>
      <c r="L187" s="306"/>
    </row>
    <row r="188" spans="1:12" ht="18.75" hidden="1" customHeight="1">
      <c r="A188" s="307" t="str">
        <f>A128</f>
        <v>①　　　年　月　日　から　　　年　月　日まで （直近）</v>
      </c>
      <c r="B188" s="307"/>
      <c r="C188" s="307"/>
      <c r="D188" s="307"/>
      <c r="E188" s="307"/>
      <c r="F188" s="307"/>
      <c r="G188" s="307"/>
      <c r="H188" s="307"/>
      <c r="I188" s="307"/>
      <c r="J188" s="307"/>
      <c r="K188" s="307"/>
      <c r="L188" s="307"/>
    </row>
    <row r="189" spans="1:12" ht="18.75" hidden="1" customHeight="1">
      <c r="A189" s="302" t="s">
        <v>398</v>
      </c>
      <c r="B189" s="302"/>
      <c r="C189" s="302"/>
      <c r="D189" s="302"/>
      <c r="E189" s="302"/>
      <c r="F189" s="302"/>
      <c r="G189" s="289"/>
      <c r="H189" s="289"/>
      <c r="I189" s="289"/>
      <c r="J189" s="289"/>
      <c r="K189" s="289"/>
      <c r="L189" s="289"/>
    </row>
    <row r="190" spans="1:12" ht="18.75" hidden="1" customHeight="1">
      <c r="A190" s="302" t="s">
        <v>399</v>
      </c>
      <c r="B190" s="302"/>
      <c r="C190" s="302"/>
      <c r="D190" s="302"/>
      <c r="E190" s="302"/>
      <c r="F190" s="302"/>
      <c r="G190" s="289"/>
      <c r="H190" s="289"/>
      <c r="I190" s="289"/>
      <c r="J190" s="289"/>
      <c r="K190" s="289"/>
      <c r="L190" s="289"/>
    </row>
    <row r="191" spans="1:12" ht="18.75" hidden="1" customHeight="1">
      <c r="A191" s="307" t="str">
        <f>A131</f>
        <v>②　　　年　月　日　から　　　年　月　日まで</v>
      </c>
      <c r="B191" s="307"/>
      <c r="C191" s="307"/>
      <c r="D191" s="307"/>
      <c r="E191" s="307"/>
      <c r="F191" s="307"/>
      <c r="G191" s="307"/>
      <c r="H191" s="307"/>
      <c r="I191" s="307"/>
      <c r="J191" s="307"/>
      <c r="K191" s="307"/>
      <c r="L191" s="307"/>
    </row>
    <row r="192" spans="1:12" ht="18.75" hidden="1" customHeight="1">
      <c r="A192" s="302" t="s">
        <v>398</v>
      </c>
      <c r="B192" s="302"/>
      <c r="C192" s="302"/>
      <c r="D192" s="302"/>
      <c r="E192" s="302"/>
      <c r="F192" s="302"/>
      <c r="G192" s="289"/>
      <c r="H192" s="289"/>
      <c r="I192" s="289"/>
      <c r="J192" s="289"/>
      <c r="K192" s="289"/>
      <c r="L192" s="289"/>
    </row>
    <row r="193" spans="1:12" ht="18.75" hidden="1" customHeight="1">
      <c r="A193" s="302" t="s">
        <v>399</v>
      </c>
      <c r="B193" s="302"/>
      <c r="C193" s="302"/>
      <c r="D193" s="302"/>
      <c r="E193" s="302"/>
      <c r="F193" s="302"/>
      <c r="G193" s="289"/>
      <c r="H193" s="289"/>
      <c r="I193" s="289"/>
      <c r="J193" s="289"/>
      <c r="K193" s="289"/>
      <c r="L193" s="289"/>
    </row>
    <row r="194" spans="1:12" ht="18.75" hidden="1" customHeight="1">
      <c r="A194" s="307" t="str">
        <f>A134</f>
        <v>③　　　年　月　日　から　　　年　月　日まで</v>
      </c>
      <c r="B194" s="307"/>
      <c r="C194" s="307"/>
      <c r="D194" s="307"/>
      <c r="E194" s="307"/>
      <c r="F194" s="307"/>
      <c r="G194" s="307"/>
      <c r="H194" s="307"/>
      <c r="I194" s="307"/>
      <c r="J194" s="307"/>
      <c r="K194" s="307"/>
      <c r="L194" s="307"/>
    </row>
    <row r="195" spans="1:12" ht="18.75" hidden="1" customHeight="1">
      <c r="A195" s="302" t="s">
        <v>398</v>
      </c>
      <c r="B195" s="302"/>
      <c r="C195" s="302"/>
      <c r="D195" s="302"/>
      <c r="E195" s="302"/>
      <c r="F195" s="302"/>
      <c r="G195" s="289"/>
      <c r="H195" s="289"/>
      <c r="I195" s="289"/>
      <c r="J195" s="289"/>
      <c r="K195" s="289"/>
      <c r="L195" s="289"/>
    </row>
    <row r="196" spans="1:12" ht="18.75" hidden="1" customHeight="1">
      <c r="A196" s="302" t="s">
        <v>399</v>
      </c>
      <c r="B196" s="302"/>
      <c r="C196" s="302"/>
      <c r="D196" s="302"/>
      <c r="E196" s="302"/>
      <c r="F196" s="302"/>
      <c r="G196" s="289"/>
      <c r="H196" s="289"/>
      <c r="I196" s="289"/>
      <c r="J196" s="289"/>
      <c r="K196" s="289"/>
      <c r="L196" s="289"/>
    </row>
    <row r="197" spans="1:12" ht="19.5" hidden="1" customHeight="1">
      <c r="A197" s="50" t="s">
        <v>397</v>
      </c>
      <c r="C197" s="306">
        <f>A31</f>
        <v>0</v>
      </c>
      <c r="D197" s="306"/>
      <c r="E197" s="306"/>
      <c r="F197" s="306"/>
      <c r="G197" s="306"/>
      <c r="H197" s="306"/>
      <c r="I197" s="306"/>
      <c r="J197" s="306"/>
      <c r="K197" s="306"/>
      <c r="L197" s="306"/>
    </row>
    <row r="198" spans="1:12" ht="18.75" hidden="1" customHeight="1">
      <c r="A198" s="307" t="str">
        <f>A128</f>
        <v>①　　　年　月　日　から　　　年　月　日まで （直近）</v>
      </c>
      <c r="B198" s="307"/>
      <c r="C198" s="307"/>
      <c r="D198" s="307"/>
      <c r="E198" s="307"/>
      <c r="F198" s="307"/>
      <c r="G198" s="307"/>
      <c r="H198" s="307"/>
      <c r="I198" s="307"/>
      <c r="J198" s="307"/>
      <c r="K198" s="307"/>
      <c r="L198" s="307"/>
    </row>
    <row r="199" spans="1:12" ht="18.75" hidden="1" customHeight="1">
      <c r="A199" s="302" t="s">
        <v>398</v>
      </c>
      <c r="B199" s="302"/>
      <c r="C199" s="302"/>
      <c r="D199" s="302"/>
      <c r="E199" s="302"/>
      <c r="F199" s="302"/>
      <c r="G199" s="289"/>
      <c r="H199" s="289"/>
      <c r="I199" s="289"/>
      <c r="J199" s="289"/>
      <c r="K199" s="289"/>
      <c r="L199" s="289"/>
    </row>
    <row r="200" spans="1:12" ht="18.75" hidden="1" customHeight="1">
      <c r="A200" s="302" t="s">
        <v>399</v>
      </c>
      <c r="B200" s="302"/>
      <c r="C200" s="302"/>
      <c r="D200" s="302"/>
      <c r="E200" s="302"/>
      <c r="F200" s="302"/>
      <c r="G200" s="289"/>
      <c r="H200" s="289"/>
      <c r="I200" s="289"/>
      <c r="J200" s="289"/>
      <c r="K200" s="289"/>
      <c r="L200" s="289"/>
    </row>
    <row r="201" spans="1:12" ht="18.75" hidden="1" customHeight="1">
      <c r="A201" s="307" t="str">
        <f>A131</f>
        <v>②　　　年　月　日　から　　　年　月　日まで</v>
      </c>
      <c r="B201" s="307"/>
      <c r="C201" s="307"/>
      <c r="D201" s="307"/>
      <c r="E201" s="307"/>
      <c r="F201" s="307"/>
      <c r="G201" s="307"/>
      <c r="H201" s="307"/>
      <c r="I201" s="307"/>
      <c r="J201" s="307"/>
      <c r="K201" s="307"/>
      <c r="L201" s="307"/>
    </row>
    <row r="202" spans="1:12" ht="18.75" hidden="1" customHeight="1">
      <c r="A202" s="302" t="s">
        <v>398</v>
      </c>
      <c r="B202" s="302"/>
      <c r="C202" s="302"/>
      <c r="D202" s="302"/>
      <c r="E202" s="302"/>
      <c r="F202" s="302"/>
      <c r="G202" s="289"/>
      <c r="H202" s="289"/>
      <c r="I202" s="289"/>
      <c r="J202" s="289"/>
      <c r="K202" s="289"/>
      <c r="L202" s="289"/>
    </row>
    <row r="203" spans="1:12" ht="18.75" hidden="1" customHeight="1">
      <c r="A203" s="302" t="s">
        <v>399</v>
      </c>
      <c r="B203" s="302"/>
      <c r="C203" s="302"/>
      <c r="D203" s="302"/>
      <c r="E203" s="302"/>
      <c r="F203" s="302"/>
      <c r="G203" s="289"/>
      <c r="H203" s="289"/>
      <c r="I203" s="289"/>
      <c r="J203" s="289"/>
      <c r="K203" s="289"/>
      <c r="L203" s="289"/>
    </row>
    <row r="204" spans="1:12" ht="18.75" hidden="1" customHeight="1">
      <c r="A204" s="307" t="str">
        <f>A134</f>
        <v>③　　　年　月　日　から　　　年　月　日まで</v>
      </c>
      <c r="B204" s="307"/>
      <c r="C204" s="307"/>
      <c r="D204" s="307"/>
      <c r="E204" s="307"/>
      <c r="F204" s="307"/>
      <c r="G204" s="307"/>
      <c r="H204" s="307"/>
      <c r="I204" s="307"/>
      <c r="J204" s="307"/>
      <c r="K204" s="307"/>
      <c r="L204" s="307"/>
    </row>
    <row r="205" spans="1:12" ht="18.75" hidden="1" customHeight="1">
      <c r="A205" s="302" t="s">
        <v>398</v>
      </c>
      <c r="B205" s="302"/>
      <c r="C205" s="302"/>
      <c r="D205" s="302"/>
      <c r="E205" s="302"/>
      <c r="F205" s="302"/>
      <c r="G205" s="289"/>
      <c r="H205" s="289"/>
      <c r="I205" s="289"/>
      <c r="J205" s="289"/>
      <c r="K205" s="289"/>
      <c r="L205" s="289"/>
    </row>
    <row r="206" spans="1:12" ht="18.75" hidden="1" customHeight="1">
      <c r="A206" s="302" t="s">
        <v>399</v>
      </c>
      <c r="B206" s="302"/>
      <c r="C206" s="302"/>
      <c r="D206" s="302"/>
      <c r="E206" s="302"/>
      <c r="F206" s="302"/>
      <c r="G206" s="289"/>
      <c r="H206" s="289"/>
      <c r="I206" s="289"/>
      <c r="J206" s="289"/>
      <c r="K206" s="289"/>
      <c r="L206" s="289"/>
    </row>
    <row r="207" spans="1:12" ht="15" customHeight="1">
      <c r="A207" s="50" t="s">
        <v>400</v>
      </c>
    </row>
    <row r="208" spans="1:12" ht="15" customHeight="1">
      <c r="A208" s="50" t="s">
        <v>401</v>
      </c>
    </row>
    <row r="209" spans="1:13" ht="15" customHeight="1">
      <c r="A209" s="50" t="s">
        <v>402</v>
      </c>
    </row>
    <row r="210" spans="1:13">
      <c r="A210" s="50" t="s">
        <v>494</v>
      </c>
    </row>
    <row r="218" spans="1:13">
      <c r="M218" s="257" t="s">
        <v>363</v>
      </c>
    </row>
    <row r="219" spans="1:13">
      <c r="M219" s="257"/>
    </row>
    <row r="220" spans="1:13">
      <c r="M220" s="257"/>
    </row>
    <row r="221" spans="1:13">
      <c r="M221" s="257"/>
    </row>
    <row r="222" spans="1:13">
      <c r="M222" s="257"/>
    </row>
    <row r="223" spans="1:13">
      <c r="M223" s="257"/>
    </row>
    <row r="224" spans="1:13">
      <c r="M224" s="257"/>
    </row>
    <row r="225" spans="1:13">
      <c r="M225" s="257"/>
    </row>
    <row r="226" spans="1:13">
      <c r="M226" s="257"/>
    </row>
    <row r="227" spans="1:13">
      <c r="M227" s="257"/>
    </row>
    <row r="232" spans="1:13">
      <c r="K232" s="53" t="s">
        <v>329</v>
      </c>
      <c r="L232" s="117">
        <f>L104</f>
        <v>0</v>
      </c>
    </row>
    <row r="233" spans="1:13">
      <c r="K233" s="53" t="s">
        <v>181</v>
      </c>
      <c r="L233" s="117">
        <f>L105</f>
        <v>0</v>
      </c>
    </row>
    <row r="234" spans="1:13">
      <c r="K234" s="53" t="s">
        <v>182</v>
      </c>
      <c r="L234" s="117">
        <f>L106</f>
        <v>0</v>
      </c>
    </row>
    <row r="236" spans="1:13" ht="18" customHeight="1">
      <c r="A236" s="50" t="s">
        <v>413</v>
      </c>
    </row>
    <row r="237" spans="1:13" ht="18.75" customHeight="1">
      <c r="A237" s="308" t="s">
        <v>445</v>
      </c>
      <c r="B237" s="308"/>
      <c r="C237" s="308"/>
      <c r="D237" s="308"/>
      <c r="E237" s="308"/>
      <c r="F237" s="308"/>
      <c r="G237" s="308"/>
      <c r="H237" s="308"/>
      <c r="I237" s="308"/>
      <c r="J237" s="308"/>
      <c r="K237" s="308"/>
      <c r="L237" s="308"/>
    </row>
    <row r="238" spans="1:13" ht="19.5" customHeight="1">
      <c r="A238" s="213" t="s">
        <v>398</v>
      </c>
      <c r="B238" s="213"/>
      <c r="C238" s="213"/>
      <c r="D238" s="213"/>
      <c r="E238" s="213"/>
      <c r="F238" s="213"/>
      <c r="G238" s="289"/>
      <c r="H238" s="289"/>
      <c r="I238" s="289"/>
      <c r="J238" s="289"/>
      <c r="K238" s="289"/>
      <c r="L238" s="289"/>
    </row>
    <row r="239" spans="1:13" ht="19.5" customHeight="1">
      <c r="A239" s="213" t="s">
        <v>399</v>
      </c>
      <c r="B239" s="213"/>
      <c r="C239" s="213"/>
      <c r="D239" s="213"/>
      <c r="E239" s="213"/>
      <c r="F239" s="213"/>
      <c r="G239" s="289"/>
      <c r="H239" s="289"/>
      <c r="I239" s="289"/>
      <c r="J239" s="289"/>
      <c r="K239" s="289"/>
      <c r="L239" s="289"/>
    </row>
    <row r="240" spans="1:13" ht="15.75" customHeight="1">
      <c r="A240" s="50" t="s">
        <v>415</v>
      </c>
    </row>
    <row r="241" spans="1:12" ht="15.75" customHeight="1">
      <c r="A241" s="50" t="s">
        <v>414</v>
      </c>
    </row>
    <row r="242" spans="1:12" ht="15.75" customHeight="1">
      <c r="A242" s="50" t="s">
        <v>416</v>
      </c>
    </row>
    <row r="243" spans="1:12" ht="17.25" customHeight="1">
      <c r="A243" s="308" t="s">
        <v>445</v>
      </c>
      <c r="B243" s="308"/>
      <c r="C243" s="308"/>
      <c r="D243" s="308"/>
      <c r="E243" s="308"/>
      <c r="F243" s="308"/>
      <c r="G243" s="308"/>
      <c r="H243" s="308"/>
      <c r="I243" s="308"/>
      <c r="J243" s="308"/>
      <c r="K243" s="308"/>
      <c r="L243" s="308"/>
    </row>
    <row r="244" spans="1:12" ht="19.5" customHeight="1">
      <c r="A244" s="213" t="s">
        <v>398</v>
      </c>
      <c r="B244" s="213"/>
      <c r="C244" s="213"/>
      <c r="D244" s="213"/>
      <c r="E244" s="213"/>
      <c r="F244" s="213"/>
      <c r="G244" s="289"/>
      <c r="H244" s="289"/>
      <c r="I244" s="289"/>
      <c r="J244" s="289"/>
      <c r="K244" s="289"/>
      <c r="L244" s="289"/>
    </row>
    <row r="245" spans="1:12" ht="19.5" customHeight="1">
      <c r="A245" s="213" t="s">
        <v>399</v>
      </c>
      <c r="B245" s="213"/>
      <c r="C245" s="213"/>
      <c r="D245" s="213"/>
      <c r="E245" s="213"/>
      <c r="F245" s="213"/>
      <c r="G245" s="289"/>
      <c r="H245" s="289"/>
      <c r="I245" s="289"/>
      <c r="J245" s="289"/>
      <c r="K245" s="289"/>
      <c r="L245" s="289"/>
    </row>
    <row r="246" spans="1:12" ht="15.75" customHeight="1">
      <c r="A246" s="50" t="s">
        <v>426</v>
      </c>
    </row>
    <row r="247" spans="1:12" ht="15.75" customHeight="1">
      <c r="A247" s="50" t="s">
        <v>417</v>
      </c>
    </row>
    <row r="248" spans="1:12" ht="15.75" customHeight="1">
      <c r="A248" s="50" t="s">
        <v>418</v>
      </c>
    </row>
    <row r="249" spans="1:12" ht="39" customHeight="1">
      <c r="A249" s="303" t="s">
        <v>427</v>
      </c>
      <c r="B249" s="303"/>
      <c r="C249" s="303"/>
      <c r="D249" s="303"/>
      <c r="E249" s="303"/>
      <c r="F249" s="303"/>
      <c r="G249" s="303"/>
      <c r="H249" s="303"/>
      <c r="I249" s="285">
        <f>MAX(U129,U130,U131)</f>
        <v>0</v>
      </c>
      <c r="J249" s="286"/>
      <c r="K249" s="286"/>
      <c r="L249" s="286"/>
    </row>
    <row r="250" spans="1:12" ht="39" customHeight="1">
      <c r="A250" s="302" t="s">
        <v>419</v>
      </c>
      <c r="B250" s="302"/>
      <c r="C250" s="302"/>
      <c r="D250" s="302"/>
      <c r="E250" s="302"/>
      <c r="F250" s="302"/>
      <c r="G250" s="302"/>
      <c r="H250" s="302"/>
      <c r="I250" s="285">
        <f>J32</f>
        <v>0</v>
      </c>
      <c r="J250" s="286"/>
      <c r="K250" s="286"/>
      <c r="L250" s="286"/>
    </row>
    <row r="251" spans="1:12" ht="39" customHeight="1">
      <c r="A251" s="303" t="s">
        <v>428</v>
      </c>
      <c r="B251" s="303"/>
      <c r="C251" s="303"/>
      <c r="D251" s="303"/>
      <c r="E251" s="303"/>
      <c r="F251" s="303"/>
      <c r="G251" s="303"/>
      <c r="H251" s="303"/>
      <c r="I251" s="290">
        <f>ROUND(MIN(I249,I250)*0.3,0)</f>
        <v>0</v>
      </c>
      <c r="J251" s="290"/>
      <c r="K251" s="290"/>
      <c r="L251" s="290"/>
    </row>
    <row r="253" spans="1:12">
      <c r="A253" s="50" t="s">
        <v>420</v>
      </c>
    </row>
    <row r="254" spans="1:12" ht="17.25" customHeight="1">
      <c r="A254" s="213" t="s">
        <v>421</v>
      </c>
      <c r="B254" s="213"/>
      <c r="C254" s="213"/>
      <c r="D254" s="213"/>
      <c r="E254" s="213"/>
      <c r="F254" s="213"/>
      <c r="G254" s="213"/>
      <c r="H254" s="213" t="s">
        <v>422</v>
      </c>
      <c r="I254" s="213"/>
      <c r="J254" s="213"/>
      <c r="K254" s="213"/>
      <c r="L254" s="213"/>
    </row>
    <row r="255" spans="1:12" ht="17.25" customHeight="1">
      <c r="A255" s="298"/>
      <c r="B255" s="298"/>
      <c r="C255" s="298"/>
      <c r="D255" s="298"/>
      <c r="E255" s="298"/>
      <c r="F255" s="298"/>
      <c r="G255" s="298"/>
      <c r="H255" s="289"/>
      <c r="I255" s="289"/>
      <c r="J255" s="289"/>
      <c r="K255" s="289"/>
      <c r="L255" s="289"/>
    </row>
    <row r="256" spans="1:12" ht="17.25" customHeight="1">
      <c r="A256" s="298"/>
      <c r="B256" s="298"/>
      <c r="C256" s="298"/>
      <c r="D256" s="298"/>
      <c r="E256" s="298"/>
      <c r="F256" s="298"/>
      <c r="G256" s="298"/>
      <c r="H256" s="289"/>
      <c r="I256" s="289"/>
      <c r="J256" s="289"/>
      <c r="K256" s="289"/>
      <c r="L256" s="289"/>
    </row>
    <row r="257" spans="1:12" ht="17.25" customHeight="1">
      <c r="A257" s="298"/>
      <c r="B257" s="298"/>
      <c r="C257" s="298"/>
      <c r="D257" s="298"/>
      <c r="E257" s="298"/>
      <c r="F257" s="298"/>
      <c r="G257" s="298"/>
      <c r="H257" s="289"/>
      <c r="I257" s="289"/>
      <c r="J257" s="289"/>
      <c r="K257" s="289"/>
      <c r="L257" s="289"/>
    </row>
    <row r="258" spans="1:12" ht="17.25" customHeight="1">
      <c r="A258" s="298"/>
      <c r="B258" s="298"/>
      <c r="C258" s="298"/>
      <c r="D258" s="298"/>
      <c r="E258" s="298"/>
      <c r="F258" s="298"/>
      <c r="G258" s="298"/>
      <c r="H258" s="289"/>
      <c r="I258" s="289"/>
      <c r="J258" s="289"/>
      <c r="K258" s="289"/>
      <c r="L258" s="289"/>
    </row>
    <row r="259" spans="1:12" ht="17.25" customHeight="1">
      <c r="A259" s="298"/>
      <c r="B259" s="298"/>
      <c r="C259" s="298"/>
      <c r="D259" s="298"/>
      <c r="E259" s="298"/>
      <c r="F259" s="298"/>
      <c r="G259" s="298"/>
      <c r="H259" s="289"/>
      <c r="I259" s="289"/>
      <c r="J259" s="289"/>
      <c r="K259" s="289"/>
      <c r="L259" s="289"/>
    </row>
    <row r="260" spans="1:12" ht="17.25" customHeight="1">
      <c r="A260" s="298"/>
      <c r="B260" s="298"/>
      <c r="C260" s="298"/>
      <c r="D260" s="298"/>
      <c r="E260" s="298"/>
      <c r="F260" s="298"/>
      <c r="G260" s="298"/>
      <c r="H260" s="289"/>
      <c r="I260" s="289"/>
      <c r="J260" s="289"/>
      <c r="K260" s="289"/>
      <c r="L260" s="289"/>
    </row>
    <row r="261" spans="1:12" ht="17.25" hidden="1" customHeight="1">
      <c r="A261" s="298"/>
      <c r="B261" s="298"/>
      <c r="C261" s="298"/>
      <c r="D261" s="298"/>
      <c r="E261" s="298"/>
      <c r="F261" s="298"/>
      <c r="G261" s="298"/>
      <c r="H261" s="289"/>
      <c r="I261" s="289"/>
      <c r="J261" s="289"/>
      <c r="K261" s="289"/>
      <c r="L261" s="289"/>
    </row>
    <row r="262" spans="1:12" ht="17.25" hidden="1" customHeight="1">
      <c r="A262" s="298"/>
      <c r="B262" s="298"/>
      <c r="C262" s="298"/>
      <c r="D262" s="298"/>
      <c r="E262" s="298"/>
      <c r="F262" s="298"/>
      <c r="G262" s="298"/>
      <c r="H262" s="289"/>
      <c r="I262" s="289"/>
      <c r="J262" s="289"/>
      <c r="K262" s="289"/>
      <c r="L262" s="289"/>
    </row>
    <row r="263" spans="1:12" ht="17.25" hidden="1" customHeight="1">
      <c r="A263" s="298"/>
      <c r="B263" s="298"/>
      <c r="C263" s="298"/>
      <c r="D263" s="298"/>
      <c r="E263" s="298"/>
      <c r="F263" s="298"/>
      <c r="G263" s="298"/>
      <c r="H263" s="289"/>
      <c r="I263" s="289"/>
      <c r="J263" s="289"/>
      <c r="K263" s="289"/>
      <c r="L263" s="289"/>
    </row>
    <row r="264" spans="1:12" ht="17.25" hidden="1" customHeight="1">
      <c r="A264" s="298"/>
      <c r="B264" s="298"/>
      <c r="C264" s="298"/>
      <c r="D264" s="298"/>
      <c r="E264" s="298"/>
      <c r="F264" s="298"/>
      <c r="G264" s="298"/>
      <c r="H264" s="289"/>
      <c r="I264" s="289"/>
      <c r="J264" s="289"/>
      <c r="K264" s="289"/>
      <c r="L264" s="289"/>
    </row>
    <row r="265" spans="1:12" ht="17.25" hidden="1" customHeight="1">
      <c r="A265" s="298"/>
      <c r="B265" s="298"/>
      <c r="C265" s="298"/>
      <c r="D265" s="298"/>
      <c r="E265" s="298"/>
      <c r="F265" s="298"/>
      <c r="G265" s="298"/>
      <c r="H265" s="289"/>
      <c r="I265" s="289"/>
      <c r="J265" s="289"/>
      <c r="K265" s="289"/>
      <c r="L265" s="289"/>
    </row>
    <row r="266" spans="1:12" ht="17.25" hidden="1" customHeight="1">
      <c r="A266" s="298"/>
      <c r="B266" s="298"/>
      <c r="C266" s="298"/>
      <c r="D266" s="298"/>
      <c r="E266" s="298"/>
      <c r="F266" s="298"/>
      <c r="G266" s="298"/>
      <c r="H266" s="289"/>
      <c r="I266" s="289"/>
      <c r="J266" s="289"/>
      <c r="K266" s="289"/>
      <c r="L266" s="289"/>
    </row>
    <row r="267" spans="1:12" ht="17.25" hidden="1" customHeight="1">
      <c r="A267" s="298"/>
      <c r="B267" s="298"/>
      <c r="C267" s="298"/>
      <c r="D267" s="298"/>
      <c r="E267" s="298"/>
      <c r="F267" s="298"/>
      <c r="G267" s="298"/>
      <c r="H267" s="289"/>
      <c r="I267" s="289"/>
      <c r="J267" s="289"/>
      <c r="K267" s="289"/>
      <c r="L267" s="289"/>
    </row>
    <row r="268" spans="1:12" ht="17.25" hidden="1" customHeight="1">
      <c r="A268" s="298"/>
      <c r="B268" s="298"/>
      <c r="C268" s="298"/>
      <c r="D268" s="298"/>
      <c r="E268" s="298"/>
      <c r="F268" s="298"/>
      <c r="G268" s="298"/>
      <c r="H268" s="289"/>
      <c r="I268" s="289"/>
      <c r="J268" s="289"/>
      <c r="K268" s="289"/>
      <c r="L268" s="289"/>
    </row>
    <row r="269" spans="1:12" ht="17.25" hidden="1" customHeight="1">
      <c r="A269" s="298"/>
      <c r="B269" s="298"/>
      <c r="C269" s="298"/>
      <c r="D269" s="298"/>
      <c r="E269" s="298"/>
      <c r="F269" s="298"/>
      <c r="G269" s="298"/>
      <c r="H269" s="289"/>
      <c r="I269" s="289"/>
      <c r="J269" s="289"/>
      <c r="K269" s="289"/>
      <c r="L269" s="289"/>
    </row>
    <row r="270" spans="1:12" ht="17.25" hidden="1" customHeight="1">
      <c r="A270" s="298"/>
      <c r="B270" s="298"/>
      <c r="C270" s="298"/>
      <c r="D270" s="298"/>
      <c r="E270" s="298"/>
      <c r="F270" s="298"/>
      <c r="G270" s="298"/>
      <c r="H270" s="289"/>
      <c r="I270" s="289"/>
      <c r="J270" s="289"/>
      <c r="K270" s="289"/>
      <c r="L270" s="289"/>
    </row>
    <row r="271" spans="1:12" ht="17.25" hidden="1" customHeight="1">
      <c r="A271" s="298"/>
      <c r="B271" s="298"/>
      <c r="C271" s="298"/>
      <c r="D271" s="298"/>
      <c r="E271" s="298"/>
      <c r="F271" s="298"/>
      <c r="G271" s="298"/>
      <c r="H271" s="289"/>
      <c r="I271" s="289"/>
      <c r="J271" s="289"/>
      <c r="K271" s="289"/>
      <c r="L271" s="289"/>
    </row>
    <row r="272" spans="1:12" ht="17.25" hidden="1" customHeight="1">
      <c r="A272" s="298"/>
      <c r="B272" s="298"/>
      <c r="C272" s="298"/>
      <c r="D272" s="298"/>
      <c r="E272" s="298"/>
      <c r="F272" s="298"/>
      <c r="G272" s="298"/>
      <c r="H272" s="289"/>
      <c r="I272" s="289"/>
      <c r="J272" s="289"/>
      <c r="K272" s="289"/>
      <c r="L272" s="289"/>
    </row>
    <row r="273" spans="1:12" ht="17.25" hidden="1" customHeight="1">
      <c r="A273" s="298"/>
      <c r="B273" s="298"/>
      <c r="C273" s="298"/>
      <c r="D273" s="298"/>
      <c r="E273" s="298"/>
      <c r="F273" s="298"/>
      <c r="G273" s="298"/>
      <c r="H273" s="289"/>
      <c r="I273" s="289"/>
      <c r="J273" s="289"/>
      <c r="K273" s="289"/>
      <c r="L273" s="289"/>
    </row>
    <row r="274" spans="1:12" ht="17.25" hidden="1" customHeight="1">
      <c r="A274" s="298"/>
      <c r="B274" s="298"/>
      <c r="C274" s="298"/>
      <c r="D274" s="298"/>
      <c r="E274" s="298"/>
      <c r="F274" s="298"/>
      <c r="G274" s="298"/>
      <c r="H274" s="289"/>
      <c r="I274" s="289"/>
      <c r="J274" s="289"/>
      <c r="K274" s="289"/>
      <c r="L274" s="289"/>
    </row>
    <row r="275" spans="1:12" ht="17.25" hidden="1" customHeight="1">
      <c r="A275" s="298"/>
      <c r="B275" s="298"/>
      <c r="C275" s="298"/>
      <c r="D275" s="298"/>
      <c r="E275" s="298"/>
      <c r="F275" s="298"/>
      <c r="G275" s="298"/>
      <c r="H275" s="289"/>
      <c r="I275" s="289"/>
      <c r="J275" s="289"/>
      <c r="K275" s="289"/>
      <c r="L275" s="289"/>
    </row>
    <row r="276" spans="1:12" ht="21" customHeight="1">
      <c r="A276" s="213" t="s">
        <v>423</v>
      </c>
      <c r="B276" s="213"/>
      <c r="C276" s="213"/>
      <c r="D276" s="213"/>
      <c r="E276" s="213"/>
      <c r="F276" s="213"/>
      <c r="G276" s="213"/>
      <c r="H276" s="290">
        <f>SUM(H255:L275)</f>
        <v>0</v>
      </c>
      <c r="I276" s="290"/>
      <c r="J276" s="290"/>
      <c r="K276" s="290"/>
      <c r="L276" s="290"/>
    </row>
    <row r="277" spans="1:12">
      <c r="A277" s="50" t="s">
        <v>424</v>
      </c>
    </row>
    <row r="278" spans="1:12">
      <c r="A278" s="50" t="s">
        <v>425</v>
      </c>
    </row>
    <row r="301" spans="2:6" hidden="1">
      <c r="B301" s="50" t="s">
        <v>66</v>
      </c>
      <c r="E301" s="50" t="s">
        <v>436</v>
      </c>
      <c r="F301" s="50" t="s">
        <v>436</v>
      </c>
    </row>
    <row r="302" spans="2:6" hidden="1">
      <c r="B302" s="50" t="s">
        <v>61</v>
      </c>
      <c r="E302" s="50" t="s">
        <v>437</v>
      </c>
      <c r="F302" s="50" t="s">
        <v>437</v>
      </c>
    </row>
    <row r="303" spans="2:6" hidden="1">
      <c r="B303" s="50" t="s">
        <v>59</v>
      </c>
      <c r="E303" s="50" t="s">
        <v>438</v>
      </c>
      <c r="F303" s="50" t="s">
        <v>438</v>
      </c>
    </row>
    <row r="304" spans="2:6" hidden="1">
      <c r="B304" s="50" t="s">
        <v>56</v>
      </c>
      <c r="F304" s="50" t="s">
        <v>439</v>
      </c>
    </row>
    <row r="305" spans="2:6" hidden="1">
      <c r="B305" s="50" t="s">
        <v>77</v>
      </c>
      <c r="F305" s="50" t="s">
        <v>440</v>
      </c>
    </row>
    <row r="306" spans="2:6" hidden="1">
      <c r="B306" s="50" t="s">
        <v>70</v>
      </c>
      <c r="F306" s="50" t="s">
        <v>441</v>
      </c>
    </row>
    <row r="307" spans="2:6" hidden="1">
      <c r="B307" s="50" t="s">
        <v>58</v>
      </c>
    </row>
    <row r="308" spans="2:6" hidden="1">
      <c r="B308" s="50" t="s">
        <v>76</v>
      </c>
    </row>
    <row r="309" spans="2:6" hidden="1">
      <c r="B309" s="50" t="s">
        <v>81</v>
      </c>
    </row>
    <row r="310" spans="2:6" hidden="1">
      <c r="B310" s="50" t="s">
        <v>71</v>
      </c>
    </row>
    <row r="311" spans="2:6" hidden="1">
      <c r="B311" s="50" t="s">
        <v>86</v>
      </c>
    </row>
    <row r="312" spans="2:6" hidden="1">
      <c r="B312" s="50" t="s">
        <v>85</v>
      </c>
    </row>
    <row r="313" spans="2:6" hidden="1">
      <c r="B313" s="50" t="s">
        <v>87</v>
      </c>
    </row>
    <row r="314" spans="2:6" hidden="1">
      <c r="B314" s="50" t="s">
        <v>72</v>
      </c>
    </row>
    <row r="315" spans="2:6" hidden="1">
      <c r="B315" s="50" t="s">
        <v>82</v>
      </c>
    </row>
    <row r="316" spans="2:6" hidden="1">
      <c r="B316" s="50" t="s">
        <v>91</v>
      </c>
    </row>
    <row r="317" spans="2:6" hidden="1">
      <c r="B317" s="50" t="s">
        <v>83</v>
      </c>
    </row>
    <row r="318" spans="2:6" hidden="1">
      <c r="B318" s="50" t="s">
        <v>506</v>
      </c>
    </row>
    <row r="319" spans="2:6" hidden="1">
      <c r="B319" s="50" t="s">
        <v>496</v>
      </c>
    </row>
    <row r="320" spans="2:6" hidden="1">
      <c r="B320" s="50" t="s">
        <v>497</v>
      </c>
    </row>
    <row r="321" spans="2:2" hidden="1">
      <c r="B321" s="50" t="s">
        <v>498</v>
      </c>
    </row>
    <row r="322" spans="2:2" hidden="1">
      <c r="B322" s="50" t="s">
        <v>499</v>
      </c>
    </row>
    <row r="323" spans="2:2" hidden="1">
      <c r="B323" s="50" t="s">
        <v>500</v>
      </c>
    </row>
    <row r="324" spans="2:2" hidden="1">
      <c r="B324" s="50" t="s">
        <v>501</v>
      </c>
    </row>
  </sheetData>
  <mergeCells count="284">
    <mergeCell ref="A276:G276"/>
    <mergeCell ref="H276:L276"/>
    <mergeCell ref="A273:G273"/>
    <mergeCell ref="H273:L273"/>
    <mergeCell ref="A274:G274"/>
    <mergeCell ref="H274:L274"/>
    <mergeCell ref="A275:G275"/>
    <mergeCell ref="H275:L275"/>
    <mergeCell ref="A270:G270"/>
    <mergeCell ref="H270:L270"/>
    <mergeCell ref="A271:G271"/>
    <mergeCell ref="H271:L271"/>
    <mergeCell ref="A272:G272"/>
    <mergeCell ref="H272:L272"/>
    <mergeCell ref="A267:G267"/>
    <mergeCell ref="H267:L267"/>
    <mergeCell ref="A268:G268"/>
    <mergeCell ref="H268:L268"/>
    <mergeCell ref="A269:G269"/>
    <mergeCell ref="H269:L269"/>
    <mergeCell ref="A264:G264"/>
    <mergeCell ref="H264:L264"/>
    <mergeCell ref="A265:G265"/>
    <mergeCell ref="H265:L265"/>
    <mergeCell ref="A266:G266"/>
    <mergeCell ref="H266:L266"/>
    <mergeCell ref="A261:G261"/>
    <mergeCell ref="H261:L261"/>
    <mergeCell ref="A262:G262"/>
    <mergeCell ref="H262:L262"/>
    <mergeCell ref="A263:G263"/>
    <mergeCell ref="H263:L263"/>
    <mergeCell ref="A258:G258"/>
    <mergeCell ref="H258:L258"/>
    <mergeCell ref="A259:G259"/>
    <mergeCell ref="H259:L259"/>
    <mergeCell ref="A260:G260"/>
    <mergeCell ref="H260:L260"/>
    <mergeCell ref="A255:G255"/>
    <mergeCell ref="H255:L255"/>
    <mergeCell ref="A256:G256"/>
    <mergeCell ref="H256:L256"/>
    <mergeCell ref="A257:G257"/>
    <mergeCell ref="H257:L257"/>
    <mergeCell ref="A250:H250"/>
    <mergeCell ref="I250:L250"/>
    <mergeCell ref="A251:H251"/>
    <mergeCell ref="I251:L251"/>
    <mergeCell ref="A254:G254"/>
    <mergeCell ref="H254:L254"/>
    <mergeCell ref="A244:F244"/>
    <mergeCell ref="G244:L244"/>
    <mergeCell ref="A245:F245"/>
    <mergeCell ref="G245:L245"/>
    <mergeCell ref="A249:H249"/>
    <mergeCell ref="I249:L249"/>
    <mergeCell ref="A237:L237"/>
    <mergeCell ref="A238:F238"/>
    <mergeCell ref="G238:L238"/>
    <mergeCell ref="A239:F239"/>
    <mergeCell ref="G239:L239"/>
    <mergeCell ref="A243:L243"/>
    <mergeCell ref="A204:L204"/>
    <mergeCell ref="A205:F205"/>
    <mergeCell ref="G205:L205"/>
    <mergeCell ref="A206:F206"/>
    <mergeCell ref="G206:L206"/>
    <mergeCell ref="M218:M227"/>
    <mergeCell ref="A200:F200"/>
    <mergeCell ref="G200:L200"/>
    <mergeCell ref="A201:L201"/>
    <mergeCell ref="A202:F202"/>
    <mergeCell ref="G202:L202"/>
    <mergeCell ref="A203:F203"/>
    <mergeCell ref="G203:L203"/>
    <mergeCell ref="A196:F196"/>
    <mergeCell ref="G196:L196"/>
    <mergeCell ref="C197:L197"/>
    <mergeCell ref="A198:L198"/>
    <mergeCell ref="A199:F199"/>
    <mergeCell ref="G199:L199"/>
    <mergeCell ref="A192:F192"/>
    <mergeCell ref="G192:L192"/>
    <mergeCell ref="A193:F193"/>
    <mergeCell ref="G193:L193"/>
    <mergeCell ref="A194:L194"/>
    <mergeCell ref="A195:F195"/>
    <mergeCell ref="G195:L195"/>
    <mergeCell ref="A188:L188"/>
    <mergeCell ref="A189:F189"/>
    <mergeCell ref="G189:L189"/>
    <mergeCell ref="A190:F190"/>
    <mergeCell ref="G190:L190"/>
    <mergeCell ref="A191:L191"/>
    <mergeCell ref="A184:L184"/>
    <mergeCell ref="A185:F185"/>
    <mergeCell ref="G185:L185"/>
    <mergeCell ref="A186:F186"/>
    <mergeCell ref="G186:L186"/>
    <mergeCell ref="C187:L187"/>
    <mergeCell ref="A180:F180"/>
    <mergeCell ref="G180:L180"/>
    <mergeCell ref="A181:L181"/>
    <mergeCell ref="A182:F182"/>
    <mergeCell ref="G182:L182"/>
    <mergeCell ref="A183:F183"/>
    <mergeCell ref="G183:L183"/>
    <mergeCell ref="A176:F176"/>
    <mergeCell ref="G176:L176"/>
    <mergeCell ref="C177:L177"/>
    <mergeCell ref="A178:L178"/>
    <mergeCell ref="A179:F179"/>
    <mergeCell ref="G179:L179"/>
    <mergeCell ref="A172:F172"/>
    <mergeCell ref="G172:L172"/>
    <mergeCell ref="A173:F173"/>
    <mergeCell ref="G173:L173"/>
    <mergeCell ref="A174:L174"/>
    <mergeCell ref="A175:F175"/>
    <mergeCell ref="G175:L175"/>
    <mergeCell ref="A168:L168"/>
    <mergeCell ref="A169:F169"/>
    <mergeCell ref="G169:L169"/>
    <mergeCell ref="A170:F170"/>
    <mergeCell ref="G170:L170"/>
    <mergeCell ref="A171:L171"/>
    <mergeCell ref="A164:L164"/>
    <mergeCell ref="A165:F165"/>
    <mergeCell ref="G165:L165"/>
    <mergeCell ref="A166:F166"/>
    <mergeCell ref="G166:L166"/>
    <mergeCell ref="C167:L167"/>
    <mergeCell ref="A160:F160"/>
    <mergeCell ref="G160:L160"/>
    <mergeCell ref="A161:L161"/>
    <mergeCell ref="A162:F162"/>
    <mergeCell ref="G162:L162"/>
    <mergeCell ref="A163:F163"/>
    <mergeCell ref="G163:L163"/>
    <mergeCell ref="A156:F156"/>
    <mergeCell ref="G156:L156"/>
    <mergeCell ref="C157:L157"/>
    <mergeCell ref="A158:L158"/>
    <mergeCell ref="A159:F159"/>
    <mergeCell ref="G159:L159"/>
    <mergeCell ref="A152:F152"/>
    <mergeCell ref="G152:L152"/>
    <mergeCell ref="A153:F153"/>
    <mergeCell ref="G153:L153"/>
    <mergeCell ref="A154:L154"/>
    <mergeCell ref="A155:F155"/>
    <mergeCell ref="G155:L155"/>
    <mergeCell ref="A148:L148"/>
    <mergeCell ref="A149:F149"/>
    <mergeCell ref="G149:L149"/>
    <mergeCell ref="A150:F150"/>
    <mergeCell ref="G150:L150"/>
    <mergeCell ref="A151:L151"/>
    <mergeCell ref="A144:L144"/>
    <mergeCell ref="A145:F145"/>
    <mergeCell ref="G145:L145"/>
    <mergeCell ref="A146:F146"/>
    <mergeCell ref="G146:L146"/>
    <mergeCell ref="C147:L147"/>
    <mergeCell ref="A140:F140"/>
    <mergeCell ref="G140:L140"/>
    <mergeCell ref="A141:L141"/>
    <mergeCell ref="A142:F142"/>
    <mergeCell ref="G142:L142"/>
    <mergeCell ref="A143:F143"/>
    <mergeCell ref="G143:L143"/>
    <mergeCell ref="A136:F136"/>
    <mergeCell ref="G136:L136"/>
    <mergeCell ref="C137:L137"/>
    <mergeCell ref="A138:L138"/>
    <mergeCell ref="A139:F139"/>
    <mergeCell ref="G139:L139"/>
    <mergeCell ref="A132:F132"/>
    <mergeCell ref="G132:L132"/>
    <mergeCell ref="A133:F133"/>
    <mergeCell ref="G133:L133"/>
    <mergeCell ref="A134:L134"/>
    <mergeCell ref="A135:F135"/>
    <mergeCell ref="G135:L135"/>
    <mergeCell ref="A128:L128"/>
    <mergeCell ref="A129:F129"/>
    <mergeCell ref="G129:L129"/>
    <mergeCell ref="A130:F130"/>
    <mergeCell ref="G130:L130"/>
    <mergeCell ref="A131:L131"/>
    <mergeCell ref="A82:C82"/>
    <mergeCell ref="D82:H82"/>
    <mergeCell ref="A83:C83"/>
    <mergeCell ref="D83:H83"/>
    <mergeCell ref="M92:M101"/>
    <mergeCell ref="C127:L127"/>
    <mergeCell ref="A79:C79"/>
    <mergeCell ref="D79:H79"/>
    <mergeCell ref="A80:C80"/>
    <mergeCell ref="D80:H80"/>
    <mergeCell ref="A81:C81"/>
    <mergeCell ref="D81:H81"/>
    <mergeCell ref="A76:C76"/>
    <mergeCell ref="D76:H76"/>
    <mergeCell ref="A77:C77"/>
    <mergeCell ref="D77:H77"/>
    <mergeCell ref="A78:C78"/>
    <mergeCell ref="D78:H78"/>
    <mergeCell ref="A64:L64"/>
    <mergeCell ref="A65:L65"/>
    <mergeCell ref="A66:L66"/>
    <mergeCell ref="A68:L68"/>
    <mergeCell ref="A69:L69"/>
    <mergeCell ref="A75:C75"/>
    <mergeCell ref="D75:H75"/>
    <mergeCell ref="A61:H61"/>
    <mergeCell ref="I61:K61"/>
    <mergeCell ref="A62:H62"/>
    <mergeCell ref="I62:K62"/>
    <mergeCell ref="A63:H63"/>
    <mergeCell ref="I63:K63"/>
    <mergeCell ref="A39:L39"/>
    <mergeCell ref="M42:M51"/>
    <mergeCell ref="A59:H59"/>
    <mergeCell ref="I59:K59"/>
    <mergeCell ref="A60:H60"/>
    <mergeCell ref="I60:K60"/>
    <mergeCell ref="A32:F32"/>
    <mergeCell ref="G32:I32"/>
    <mergeCell ref="J32:K32"/>
    <mergeCell ref="A33:L33"/>
    <mergeCell ref="A35:L35"/>
    <mergeCell ref="A37:L37"/>
    <mergeCell ref="A30:C30"/>
    <mergeCell ref="D30:F30"/>
    <mergeCell ref="G30:I30"/>
    <mergeCell ref="J30:K30"/>
    <mergeCell ref="A31:C31"/>
    <mergeCell ref="D31:F31"/>
    <mergeCell ref="G31:I31"/>
    <mergeCell ref="J31:K31"/>
    <mergeCell ref="A28:C28"/>
    <mergeCell ref="D28:F28"/>
    <mergeCell ref="G28:I28"/>
    <mergeCell ref="J28:K28"/>
    <mergeCell ref="A29:C29"/>
    <mergeCell ref="D29:F29"/>
    <mergeCell ref="G29:I29"/>
    <mergeCell ref="J29:K29"/>
    <mergeCell ref="A26:C26"/>
    <mergeCell ref="D26:F26"/>
    <mergeCell ref="G26:I26"/>
    <mergeCell ref="J26:K26"/>
    <mergeCell ref="A27:C27"/>
    <mergeCell ref="D27:F27"/>
    <mergeCell ref="G27:I27"/>
    <mergeCell ref="J27:K27"/>
    <mergeCell ref="A24:C24"/>
    <mergeCell ref="D24:F24"/>
    <mergeCell ref="G24:I24"/>
    <mergeCell ref="J24:K24"/>
    <mergeCell ref="A25:C25"/>
    <mergeCell ref="D25:F25"/>
    <mergeCell ref="G25:I25"/>
    <mergeCell ref="J25:K25"/>
    <mergeCell ref="A16:B16"/>
    <mergeCell ref="C16:G16"/>
    <mergeCell ref="H16:J16"/>
    <mergeCell ref="K16:L16"/>
    <mergeCell ref="A17:L17"/>
    <mergeCell ref="A23:C23"/>
    <mergeCell ref="D23:F23"/>
    <mergeCell ref="G23:I23"/>
    <mergeCell ref="J23:K23"/>
    <mergeCell ref="A6:L6"/>
    <mergeCell ref="A8:L8"/>
    <mergeCell ref="A9:L9"/>
    <mergeCell ref="A10:L10"/>
    <mergeCell ref="A11:L11"/>
    <mergeCell ref="A14:G14"/>
    <mergeCell ref="H14:J15"/>
    <mergeCell ref="K14:L15"/>
    <mergeCell ref="A15:B15"/>
    <mergeCell ref="C15:G15"/>
  </mergeCells>
  <phoneticPr fontId="1"/>
  <dataValidations count="2">
    <dataValidation type="list" allowBlank="1" showInputMessage="1" showErrorMessage="1" sqref="J76:J83 L76:L83">
      <formula1>$F$301:$F$306</formula1>
    </dataValidation>
    <dataValidation type="list" allowBlank="1" showInputMessage="1" showErrorMessage="1" sqref="I76">
      <formula1>$E$301:$E$303</formula1>
    </dataValidation>
  </dataValidations>
  <pageMargins left="0.70866141732283472" right="0.70866141732283472" top="0.74803149606299213" bottom="0.74803149606299213" header="0.31496062992125984" footer="0.31496062992125984"/>
  <pageSetup paperSize="9" scale="86" orientation="portrait" blackAndWhite="1"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0</xdr:col>
                    <xdr:colOff>60960</xdr:colOff>
                    <xdr:row>62</xdr:row>
                    <xdr:rowOff>266700</xdr:rowOff>
                  </from>
                  <to>
                    <xdr:col>0</xdr:col>
                    <xdr:colOff>274320</xdr:colOff>
                    <xdr:row>63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Sheet1!$B$3:$B$25</xm:f>
          </x14:formula1>
          <xm:sqref>A16:B16</xm:sqref>
        </x14:dataValidation>
        <x14:dataValidation type="list" allowBlank="1" showInputMessage="1" showErrorMessage="1">
          <x14:formula1>
            <xm:f>Sheet1!$E$3:$E$19</xm:f>
          </x14:formula1>
          <xm:sqref>C16:G16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21"/>
  <sheetViews>
    <sheetView view="pageBreakPreview" topLeftCell="A16" zoomScale="90" zoomScaleNormal="100" zoomScaleSheetLayoutView="90" workbookViewId="0">
      <selection activeCell="M3" sqref="M3:N3"/>
    </sheetView>
  </sheetViews>
  <sheetFormatPr defaultColWidth="9" defaultRowHeight="14.4"/>
  <cols>
    <col min="1" max="1" width="9" style="51"/>
    <col min="2" max="4" width="7.09765625" style="51" customWidth="1"/>
    <col min="5" max="5" width="8.19921875" style="51" customWidth="1"/>
    <col min="6" max="8" width="7.09765625" style="51" customWidth="1"/>
    <col min="9" max="9" width="8.09765625" style="51" customWidth="1"/>
    <col min="10" max="12" width="7.09765625" style="51" customWidth="1"/>
    <col min="13" max="13" width="8.09765625" style="51" customWidth="1"/>
    <col min="14" max="14" width="10" style="51" customWidth="1"/>
    <col min="15" max="16384" width="9" style="51"/>
  </cols>
  <sheetData>
    <row r="1" spans="1:15">
      <c r="K1" s="127"/>
      <c r="L1" s="127" t="s">
        <v>329</v>
      </c>
      <c r="M1" s="316">
        <f>'事業計画書（出荷調整タイプ）１～６②'!L1</f>
        <v>0</v>
      </c>
      <c r="N1" s="316"/>
    </row>
    <row r="2" spans="1:15">
      <c r="K2" s="127"/>
      <c r="L2" s="127" t="s">
        <v>181</v>
      </c>
      <c r="M2" s="316">
        <f>'事業計画書（出荷調整タイプ）１～６②'!L2</f>
        <v>0</v>
      </c>
      <c r="N2" s="316"/>
    </row>
    <row r="3" spans="1:15">
      <c r="K3" s="127"/>
      <c r="L3" s="127" t="s">
        <v>182</v>
      </c>
      <c r="M3" s="316">
        <f>'事業計画書（出荷調整タイプ）１～６②'!L3</f>
        <v>0</v>
      </c>
      <c r="N3" s="316"/>
    </row>
    <row r="4" spans="1:15">
      <c r="N4" s="127"/>
      <c r="O4" s="128"/>
    </row>
    <row r="5" spans="1:15" ht="22.5" customHeight="1">
      <c r="A5" s="51" t="s">
        <v>429</v>
      </c>
      <c r="N5" s="127"/>
      <c r="O5" s="128"/>
    </row>
    <row r="6" spans="1:15" ht="15.75" customHeight="1">
      <c r="N6" s="127"/>
      <c r="O6" s="128"/>
    </row>
    <row r="7" spans="1:15" ht="15.75" customHeight="1">
      <c r="A7" s="309" t="s">
        <v>430</v>
      </c>
      <c r="B7" s="309"/>
      <c r="C7" s="310">
        <f>M2</f>
        <v>0</v>
      </c>
      <c r="D7" s="310"/>
      <c r="E7" s="310"/>
    </row>
    <row r="8" spans="1:15" ht="15.75" customHeight="1">
      <c r="A8" s="309" t="s">
        <v>431</v>
      </c>
      <c r="B8" s="309"/>
      <c r="C8" s="310">
        <f>M3</f>
        <v>0</v>
      </c>
      <c r="D8" s="310"/>
      <c r="E8" s="310"/>
    </row>
    <row r="9" spans="1:15" ht="28.5" customHeight="1">
      <c r="A9" s="129"/>
      <c r="B9" s="313" t="s">
        <v>177</v>
      </c>
      <c r="C9" s="314"/>
      <c r="D9" s="314"/>
      <c r="E9" s="315"/>
      <c r="F9" s="313" t="s">
        <v>177</v>
      </c>
      <c r="G9" s="314"/>
      <c r="H9" s="314"/>
      <c r="I9" s="315"/>
      <c r="J9" s="313" t="s">
        <v>177</v>
      </c>
      <c r="K9" s="314"/>
      <c r="L9" s="314"/>
      <c r="M9" s="315"/>
    </row>
    <row r="10" spans="1:15" ht="28.5" customHeight="1">
      <c r="A10" s="129"/>
      <c r="B10" s="112" t="s">
        <v>113</v>
      </c>
      <c r="C10" s="112" t="s">
        <v>114</v>
      </c>
      <c r="D10" s="112" t="s">
        <v>115</v>
      </c>
      <c r="E10" s="112" t="s">
        <v>178</v>
      </c>
      <c r="F10" s="112" t="s">
        <v>113</v>
      </c>
      <c r="G10" s="112" t="s">
        <v>114</v>
      </c>
      <c r="H10" s="112" t="s">
        <v>115</v>
      </c>
      <c r="I10" s="112" t="s">
        <v>178</v>
      </c>
      <c r="J10" s="112" t="s">
        <v>113</v>
      </c>
      <c r="K10" s="112" t="s">
        <v>114</v>
      </c>
      <c r="L10" s="112" t="s">
        <v>115</v>
      </c>
      <c r="M10" s="112" t="s">
        <v>178</v>
      </c>
    </row>
    <row r="11" spans="1:15" ht="28.5" customHeight="1">
      <c r="A11" s="130" t="s">
        <v>432</v>
      </c>
      <c r="B11" s="131"/>
      <c r="C11" s="131"/>
      <c r="D11" s="131"/>
      <c r="E11" s="132">
        <f>SUM(B11:D11)</f>
        <v>0</v>
      </c>
      <c r="F11" s="131"/>
      <c r="G11" s="131"/>
      <c r="H11" s="131"/>
      <c r="I11" s="132">
        <f>SUM(F11:H11)</f>
        <v>0</v>
      </c>
      <c r="J11" s="131"/>
      <c r="K11" s="131"/>
      <c r="L11" s="131"/>
      <c r="M11" s="132">
        <f>SUM(J11:L11)</f>
        <v>0</v>
      </c>
    </row>
    <row r="12" spans="1:15" ht="28.5" customHeight="1">
      <c r="A12" s="130" t="s">
        <v>433</v>
      </c>
      <c r="B12" s="131"/>
      <c r="C12" s="131"/>
      <c r="D12" s="131"/>
      <c r="E12" s="132">
        <f>SUM(B12:D12)</f>
        <v>0</v>
      </c>
      <c r="F12" s="131"/>
      <c r="G12" s="131"/>
      <c r="H12" s="131"/>
      <c r="I12" s="132">
        <f>SUM(F12:H12)</f>
        <v>0</v>
      </c>
      <c r="J12" s="131"/>
      <c r="K12" s="131"/>
      <c r="L12" s="131"/>
      <c r="M12" s="132">
        <f>SUM(J12:L12)</f>
        <v>0</v>
      </c>
    </row>
    <row r="13" spans="1:15" ht="28.5" customHeight="1">
      <c r="A13" s="129" t="s">
        <v>1</v>
      </c>
      <c r="B13" s="132">
        <f>SUM(B11:B12)</f>
        <v>0</v>
      </c>
      <c r="C13" s="132">
        <f t="shared" ref="C13:M13" si="0">SUM(C11:C12)</f>
        <v>0</v>
      </c>
      <c r="D13" s="132">
        <f t="shared" si="0"/>
        <v>0</v>
      </c>
      <c r="E13" s="132">
        <f t="shared" si="0"/>
        <v>0</v>
      </c>
      <c r="F13" s="132">
        <f t="shared" si="0"/>
        <v>0</v>
      </c>
      <c r="G13" s="132">
        <f t="shared" si="0"/>
        <v>0</v>
      </c>
      <c r="H13" s="132">
        <f t="shared" si="0"/>
        <v>0</v>
      </c>
      <c r="I13" s="132">
        <f t="shared" si="0"/>
        <v>0</v>
      </c>
      <c r="J13" s="132">
        <f t="shared" si="0"/>
        <v>0</v>
      </c>
      <c r="K13" s="132">
        <f t="shared" si="0"/>
        <v>0</v>
      </c>
      <c r="L13" s="132">
        <f t="shared" si="0"/>
        <v>0</v>
      </c>
      <c r="M13" s="132">
        <f t="shared" si="0"/>
        <v>0</v>
      </c>
    </row>
    <row r="14" spans="1:15" ht="28.5" customHeight="1"/>
    <row r="15" spans="1:15" ht="28.5" customHeight="1">
      <c r="A15" s="129"/>
      <c r="B15" s="313" t="s">
        <v>177</v>
      </c>
      <c r="C15" s="314"/>
      <c r="D15" s="314"/>
      <c r="E15" s="315"/>
      <c r="F15" s="313" t="s">
        <v>177</v>
      </c>
      <c r="G15" s="314"/>
      <c r="H15" s="314"/>
      <c r="I15" s="315"/>
      <c r="J15" s="265" t="s">
        <v>1</v>
      </c>
      <c r="K15" s="267"/>
    </row>
    <row r="16" spans="1:15" ht="28.5" customHeight="1">
      <c r="A16" s="129"/>
      <c r="B16" s="112" t="s">
        <v>113</v>
      </c>
      <c r="C16" s="112" t="s">
        <v>114</v>
      </c>
      <c r="D16" s="112" t="s">
        <v>115</v>
      </c>
      <c r="E16" s="112" t="s">
        <v>178</v>
      </c>
      <c r="F16" s="112" t="s">
        <v>113</v>
      </c>
      <c r="G16" s="112" t="s">
        <v>114</v>
      </c>
      <c r="H16" s="112" t="s">
        <v>115</v>
      </c>
      <c r="I16" s="112" t="s">
        <v>178</v>
      </c>
      <c r="J16" s="271"/>
      <c r="K16" s="273"/>
    </row>
    <row r="17" spans="1:14" ht="28.5" customHeight="1">
      <c r="A17" s="130" t="s">
        <v>432</v>
      </c>
      <c r="B17" s="131"/>
      <c r="C17" s="131"/>
      <c r="D17" s="131"/>
      <c r="E17" s="132">
        <f>SUM(B17:D17)</f>
        <v>0</v>
      </c>
      <c r="F17" s="131"/>
      <c r="G17" s="131"/>
      <c r="H17" s="131"/>
      <c r="I17" s="132">
        <f>SUM(F17:H17)</f>
        <v>0</v>
      </c>
      <c r="J17" s="311">
        <f>E11+I11+M11+E17+I17</f>
        <v>0</v>
      </c>
      <c r="K17" s="312"/>
    </row>
    <row r="18" spans="1:14" ht="28.5" customHeight="1">
      <c r="A18" s="130" t="s">
        <v>433</v>
      </c>
      <c r="B18" s="131"/>
      <c r="C18" s="131"/>
      <c r="D18" s="131"/>
      <c r="E18" s="132">
        <f>SUM(B18:D18)</f>
        <v>0</v>
      </c>
      <c r="F18" s="131"/>
      <c r="G18" s="131"/>
      <c r="H18" s="131"/>
      <c r="I18" s="132">
        <f>SUM(F18:H18)</f>
        <v>0</v>
      </c>
      <c r="J18" s="311">
        <f>E12+I12+M12+E18+I18</f>
        <v>0</v>
      </c>
      <c r="K18" s="312"/>
    </row>
    <row r="19" spans="1:14" ht="28.5" customHeight="1">
      <c r="A19" s="129" t="s">
        <v>1</v>
      </c>
      <c r="B19" s="132">
        <f>SUM(B17:B18)</f>
        <v>0</v>
      </c>
      <c r="C19" s="132">
        <f t="shared" ref="C19:I19" si="1">SUM(C17:C18)</f>
        <v>0</v>
      </c>
      <c r="D19" s="132">
        <f t="shared" si="1"/>
        <v>0</v>
      </c>
      <c r="E19" s="132">
        <f t="shared" si="1"/>
        <v>0</v>
      </c>
      <c r="F19" s="132">
        <f t="shared" si="1"/>
        <v>0</v>
      </c>
      <c r="G19" s="132">
        <f t="shared" si="1"/>
        <v>0</v>
      </c>
      <c r="H19" s="132">
        <f t="shared" si="1"/>
        <v>0</v>
      </c>
      <c r="I19" s="132">
        <f t="shared" si="1"/>
        <v>0</v>
      </c>
      <c r="J19" s="311">
        <f>SUM(J17:K18)</f>
        <v>0</v>
      </c>
      <c r="K19" s="312"/>
    </row>
    <row r="20" spans="1:14" ht="18" customHeight="1">
      <c r="A20" s="317" t="s">
        <v>434</v>
      </c>
      <c r="B20" s="317"/>
      <c r="C20" s="317"/>
      <c r="D20" s="317"/>
      <c r="E20" s="317"/>
      <c r="F20" s="317"/>
      <c r="G20" s="317"/>
      <c r="H20" s="317"/>
      <c r="I20" s="317"/>
      <c r="J20" s="317"/>
      <c r="K20" s="317"/>
      <c r="L20" s="317"/>
      <c r="M20" s="317"/>
      <c r="N20" s="317"/>
    </row>
    <row r="21" spans="1:14" ht="18" customHeight="1">
      <c r="A21" s="309" t="s">
        <v>435</v>
      </c>
      <c r="B21" s="309"/>
      <c r="C21" s="309"/>
      <c r="D21" s="309"/>
      <c r="E21" s="309"/>
      <c r="F21" s="309"/>
      <c r="G21" s="309"/>
      <c r="H21" s="309"/>
      <c r="I21" s="309"/>
      <c r="J21" s="309"/>
      <c r="K21" s="309"/>
      <c r="L21" s="309"/>
      <c r="M21" s="309"/>
      <c r="N21" s="309"/>
    </row>
  </sheetData>
  <mergeCells count="18">
    <mergeCell ref="J17:K17"/>
    <mergeCell ref="J18:K18"/>
    <mergeCell ref="J19:K19"/>
    <mergeCell ref="A20:N20"/>
    <mergeCell ref="A21:N21"/>
    <mergeCell ref="B9:E9"/>
    <mergeCell ref="F9:I9"/>
    <mergeCell ref="J9:M9"/>
    <mergeCell ref="B15:E15"/>
    <mergeCell ref="F15:I15"/>
    <mergeCell ref="J15:K16"/>
    <mergeCell ref="A8:B8"/>
    <mergeCell ref="C8:E8"/>
    <mergeCell ref="M1:N1"/>
    <mergeCell ref="M2:N2"/>
    <mergeCell ref="M3:N3"/>
    <mergeCell ref="A7:B7"/>
    <mergeCell ref="C7:E7"/>
  </mergeCells>
  <phoneticPr fontId="1"/>
  <pageMargins left="0.70866141732283472" right="0.70866141732283472" top="0.74803149606299213" bottom="0.74803149606299213" header="0.31496062992125984" footer="0.31496062992125984"/>
  <pageSetup paperSize="9" scale="75"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AC324"/>
  <sheetViews>
    <sheetView view="pageBreakPreview" topLeftCell="A279" zoomScaleNormal="100" zoomScaleSheetLayoutView="100" workbookViewId="0">
      <selection activeCell="C16" sqref="C16:G16"/>
    </sheetView>
  </sheetViews>
  <sheetFormatPr defaultColWidth="9" defaultRowHeight="13.2"/>
  <cols>
    <col min="1" max="1" width="9" style="50" customWidth="1"/>
    <col min="2" max="2" width="8.19921875" style="50" customWidth="1"/>
    <col min="3" max="4" width="6.69921875" style="50" customWidth="1"/>
    <col min="5" max="5" width="5.8984375" style="50" customWidth="1"/>
    <col min="6" max="6" width="7.69921875" style="50" customWidth="1"/>
    <col min="7" max="7" width="6.69921875" style="50" customWidth="1"/>
    <col min="8" max="8" width="5.5" style="50" customWidth="1"/>
    <col min="9" max="9" width="5.3984375" style="50" customWidth="1"/>
    <col min="10" max="10" width="5.5" style="50" customWidth="1"/>
    <col min="11" max="11" width="11.19921875" style="50" customWidth="1"/>
    <col min="12" max="12" width="13.59765625" style="50" customWidth="1"/>
    <col min="13" max="13" width="10.59765625" style="50" customWidth="1"/>
    <col min="14" max="19" width="0" style="50" hidden="1" customWidth="1"/>
    <col min="20" max="16384" width="9" style="50"/>
  </cols>
  <sheetData>
    <row r="1" spans="1:15">
      <c r="K1" s="53" t="s">
        <v>329</v>
      </c>
      <c r="L1" s="117">
        <f>応募書_様式１の１・２!D13</f>
        <v>0</v>
      </c>
    </row>
    <row r="2" spans="1:15">
      <c r="K2" s="53" t="s">
        <v>181</v>
      </c>
      <c r="L2" s="117">
        <f>A16</f>
        <v>0</v>
      </c>
    </row>
    <row r="3" spans="1:15">
      <c r="K3" s="53" t="s">
        <v>182</v>
      </c>
      <c r="L3" s="117">
        <f>C16</f>
        <v>0</v>
      </c>
    </row>
    <row r="4" spans="1:15">
      <c r="K4" s="53"/>
      <c r="L4" s="108"/>
    </row>
    <row r="5" spans="1:15" ht="30.75" customHeight="1">
      <c r="A5" s="50" t="s">
        <v>330</v>
      </c>
    </row>
    <row r="6" spans="1:15" ht="19.5" customHeight="1">
      <c r="A6" s="287" t="s">
        <v>331</v>
      </c>
      <c r="B6" s="287"/>
      <c r="C6" s="287"/>
      <c r="D6" s="287"/>
      <c r="E6" s="287"/>
      <c r="F6" s="287"/>
      <c r="G6" s="287"/>
      <c r="H6" s="287"/>
      <c r="I6" s="287"/>
      <c r="J6" s="287"/>
      <c r="K6" s="287"/>
      <c r="L6" s="287"/>
      <c r="M6" s="116"/>
    </row>
    <row r="7" spans="1:15" ht="31.5" customHeight="1"/>
    <row r="8" spans="1:15">
      <c r="A8" s="214" t="s">
        <v>335</v>
      </c>
      <c r="B8" s="214"/>
      <c r="C8" s="214"/>
      <c r="D8" s="214"/>
      <c r="E8" s="214"/>
      <c r="F8" s="214"/>
      <c r="G8" s="214"/>
      <c r="H8" s="214"/>
      <c r="I8" s="214"/>
      <c r="J8" s="214"/>
      <c r="K8" s="214"/>
      <c r="L8" s="214"/>
      <c r="M8" s="113"/>
    </row>
    <row r="9" spans="1:15">
      <c r="A9" s="214" t="s">
        <v>332</v>
      </c>
      <c r="B9" s="214"/>
      <c r="C9" s="214"/>
      <c r="D9" s="214"/>
      <c r="E9" s="214"/>
      <c r="F9" s="214"/>
      <c r="G9" s="214"/>
      <c r="H9" s="214"/>
      <c r="I9" s="214"/>
      <c r="J9" s="214"/>
      <c r="K9" s="214"/>
      <c r="L9" s="214"/>
      <c r="M9" s="113"/>
    </row>
    <row r="10" spans="1:15">
      <c r="A10" s="214" t="s">
        <v>333</v>
      </c>
      <c r="B10" s="214"/>
      <c r="C10" s="214"/>
      <c r="D10" s="214"/>
      <c r="E10" s="214"/>
      <c r="F10" s="214"/>
      <c r="G10" s="214"/>
      <c r="H10" s="214"/>
      <c r="I10" s="214"/>
      <c r="J10" s="214"/>
      <c r="K10" s="214"/>
      <c r="L10" s="214"/>
      <c r="M10" s="113"/>
    </row>
    <row r="11" spans="1:15">
      <c r="A11" s="215" t="s">
        <v>334</v>
      </c>
      <c r="B11" s="215"/>
      <c r="C11" s="215"/>
      <c r="D11" s="215"/>
      <c r="E11" s="215"/>
      <c r="F11" s="215"/>
      <c r="G11" s="215"/>
      <c r="H11" s="215"/>
      <c r="I11" s="215"/>
      <c r="J11" s="215"/>
      <c r="K11" s="215"/>
      <c r="L11" s="215"/>
      <c r="M11" s="111"/>
    </row>
    <row r="13" spans="1:15" ht="17.25" customHeight="1">
      <c r="A13" s="50" t="s">
        <v>336</v>
      </c>
      <c r="N13" s="50" t="s">
        <v>8</v>
      </c>
      <c r="O13" s="50" t="s">
        <v>344</v>
      </c>
    </row>
    <row r="14" spans="1:15" ht="26.25" customHeight="1">
      <c r="A14" s="213" t="s">
        <v>337</v>
      </c>
      <c r="B14" s="213"/>
      <c r="C14" s="213"/>
      <c r="D14" s="213"/>
      <c r="E14" s="213"/>
      <c r="F14" s="213"/>
      <c r="G14" s="213"/>
      <c r="H14" s="212" t="s">
        <v>338</v>
      </c>
      <c r="I14" s="212"/>
      <c r="J14" s="212"/>
      <c r="K14" s="212" t="s">
        <v>339</v>
      </c>
      <c r="L14" s="212"/>
      <c r="M14" s="89"/>
      <c r="N14" s="50" t="s">
        <v>9</v>
      </c>
      <c r="O14" s="50" t="s">
        <v>342</v>
      </c>
    </row>
    <row r="15" spans="1:15" ht="31.5" customHeight="1">
      <c r="A15" s="213" t="s">
        <v>223</v>
      </c>
      <c r="B15" s="213"/>
      <c r="C15" s="213" t="s">
        <v>224</v>
      </c>
      <c r="D15" s="213"/>
      <c r="E15" s="213"/>
      <c r="F15" s="213"/>
      <c r="G15" s="213"/>
      <c r="H15" s="212"/>
      <c r="I15" s="212"/>
      <c r="J15" s="212"/>
      <c r="K15" s="212"/>
      <c r="L15" s="212"/>
      <c r="M15" s="89"/>
      <c r="N15" s="50" t="s">
        <v>10</v>
      </c>
      <c r="O15" s="50" t="s">
        <v>345</v>
      </c>
    </row>
    <row r="16" spans="1:15" ht="19.5" customHeight="1">
      <c r="A16" s="283"/>
      <c r="B16" s="283"/>
      <c r="C16" s="284"/>
      <c r="D16" s="284"/>
      <c r="E16" s="284"/>
      <c r="F16" s="284"/>
      <c r="G16" s="284"/>
      <c r="H16" s="285">
        <f>I62</f>
        <v>0</v>
      </c>
      <c r="I16" s="286"/>
      <c r="J16" s="286"/>
      <c r="K16" s="285" t="e">
        <f>I63</f>
        <v>#DIV/0!</v>
      </c>
      <c r="L16" s="286"/>
      <c r="N16" s="50" t="s">
        <v>41</v>
      </c>
      <c r="O16" s="50" t="s">
        <v>343</v>
      </c>
    </row>
    <row r="17" spans="1:17" ht="15.75" customHeight="1">
      <c r="A17" s="288" t="s">
        <v>346</v>
      </c>
      <c r="B17" s="288"/>
      <c r="C17" s="288"/>
      <c r="D17" s="288"/>
      <c r="E17" s="288"/>
      <c r="F17" s="288"/>
      <c r="G17" s="288"/>
      <c r="H17" s="288"/>
      <c r="I17" s="288"/>
      <c r="J17" s="288"/>
      <c r="K17" s="288"/>
      <c r="L17" s="288"/>
      <c r="N17" s="50" t="s">
        <v>107</v>
      </c>
      <c r="O17" s="50" t="s">
        <v>81</v>
      </c>
    </row>
    <row r="18" spans="1:17" ht="15.75" customHeight="1">
      <c r="A18" s="50" t="s">
        <v>347</v>
      </c>
      <c r="N18" s="50" t="s">
        <v>35</v>
      </c>
      <c r="O18" s="50" t="s">
        <v>71</v>
      </c>
    </row>
    <row r="19" spans="1:17" ht="15.75" customHeight="1">
      <c r="A19" s="50" t="s">
        <v>348</v>
      </c>
      <c r="N19" s="50" t="s">
        <v>12</v>
      </c>
      <c r="O19" s="50" t="s">
        <v>85</v>
      </c>
    </row>
    <row r="20" spans="1:17" ht="15.75" customHeight="1">
      <c r="A20" s="50" t="s">
        <v>349</v>
      </c>
      <c r="N20" s="50" t="s">
        <v>19</v>
      </c>
      <c r="O20" s="50" t="s">
        <v>87</v>
      </c>
    </row>
    <row r="21" spans="1:17">
      <c r="N21" s="50" t="s">
        <v>38</v>
      </c>
      <c r="O21" s="50" t="s">
        <v>72</v>
      </c>
    </row>
    <row r="22" spans="1:17" ht="17.25" customHeight="1">
      <c r="A22" s="50" t="s">
        <v>350</v>
      </c>
      <c r="N22" s="50" t="s">
        <v>108</v>
      </c>
      <c r="O22" s="50" t="s">
        <v>86</v>
      </c>
    </row>
    <row r="23" spans="1:17" ht="67.5" customHeight="1">
      <c r="A23" s="213" t="s">
        <v>175</v>
      </c>
      <c r="B23" s="213"/>
      <c r="C23" s="213"/>
      <c r="D23" s="213" t="s">
        <v>176</v>
      </c>
      <c r="E23" s="213"/>
      <c r="F23" s="213"/>
      <c r="G23" s="212" t="s">
        <v>351</v>
      </c>
      <c r="H23" s="212"/>
      <c r="I23" s="212"/>
      <c r="J23" s="212" t="s">
        <v>352</v>
      </c>
      <c r="K23" s="213"/>
      <c r="L23" s="114" t="s">
        <v>353</v>
      </c>
      <c r="N23" s="50" t="s">
        <v>49</v>
      </c>
      <c r="O23" s="50" t="s">
        <v>91</v>
      </c>
    </row>
    <row r="24" spans="1:17" ht="18" customHeight="1">
      <c r="A24" s="283"/>
      <c r="B24" s="283"/>
      <c r="C24" s="283"/>
      <c r="D24" s="283" t="s">
        <v>112</v>
      </c>
      <c r="E24" s="283"/>
      <c r="F24" s="283"/>
      <c r="G24" s="289"/>
      <c r="H24" s="289"/>
      <c r="I24" s="289"/>
      <c r="J24" s="289"/>
      <c r="K24" s="289"/>
      <c r="L24" s="124"/>
      <c r="N24" s="50" t="s">
        <v>13</v>
      </c>
      <c r="O24" s="50" t="s">
        <v>83</v>
      </c>
      <c r="Q24" s="50">
        <f>L24*G24</f>
        <v>0</v>
      </c>
    </row>
    <row r="25" spans="1:17" ht="18" customHeight="1">
      <c r="A25" s="283"/>
      <c r="B25" s="283"/>
      <c r="C25" s="283"/>
      <c r="D25" s="283" t="s">
        <v>112</v>
      </c>
      <c r="E25" s="283"/>
      <c r="F25" s="283"/>
      <c r="G25" s="289"/>
      <c r="H25" s="289"/>
      <c r="I25" s="289"/>
      <c r="J25" s="289"/>
      <c r="K25" s="289"/>
      <c r="L25" s="124"/>
      <c r="N25" s="50" t="s">
        <v>14</v>
      </c>
      <c r="Q25" s="50">
        <f t="shared" ref="Q25:Q31" si="0">L25*G25</f>
        <v>0</v>
      </c>
    </row>
    <row r="26" spans="1:17" ht="18" hidden="1" customHeight="1">
      <c r="A26" s="283"/>
      <c r="B26" s="283"/>
      <c r="C26" s="283"/>
      <c r="D26" s="283" t="s">
        <v>112</v>
      </c>
      <c r="E26" s="283"/>
      <c r="F26" s="283"/>
      <c r="G26" s="289"/>
      <c r="H26" s="289"/>
      <c r="I26" s="289"/>
      <c r="J26" s="289"/>
      <c r="K26" s="289"/>
      <c r="L26" s="124"/>
      <c r="N26" s="50" t="s">
        <v>15</v>
      </c>
      <c r="Q26" s="50">
        <f t="shared" si="0"/>
        <v>0</v>
      </c>
    </row>
    <row r="27" spans="1:17" ht="18" hidden="1" customHeight="1">
      <c r="A27" s="283"/>
      <c r="B27" s="283"/>
      <c r="C27" s="283"/>
      <c r="D27" s="283" t="s">
        <v>112</v>
      </c>
      <c r="E27" s="283"/>
      <c r="F27" s="283"/>
      <c r="G27" s="289"/>
      <c r="H27" s="289"/>
      <c r="I27" s="289"/>
      <c r="J27" s="289"/>
      <c r="K27" s="289"/>
      <c r="L27" s="124"/>
      <c r="N27" s="50" t="s">
        <v>16</v>
      </c>
      <c r="Q27" s="50">
        <f t="shared" si="0"/>
        <v>0</v>
      </c>
    </row>
    <row r="28" spans="1:17" ht="18" hidden="1" customHeight="1">
      <c r="A28" s="283"/>
      <c r="B28" s="283"/>
      <c r="C28" s="283"/>
      <c r="D28" s="283" t="s">
        <v>112</v>
      </c>
      <c r="E28" s="283"/>
      <c r="F28" s="283"/>
      <c r="G28" s="289"/>
      <c r="H28" s="289"/>
      <c r="I28" s="289"/>
      <c r="J28" s="289"/>
      <c r="K28" s="289"/>
      <c r="L28" s="124"/>
      <c r="N28" s="50" t="s">
        <v>17</v>
      </c>
      <c r="Q28" s="50">
        <f t="shared" si="0"/>
        <v>0</v>
      </c>
    </row>
    <row r="29" spans="1:17" ht="18" hidden="1" customHeight="1">
      <c r="A29" s="283"/>
      <c r="B29" s="283"/>
      <c r="C29" s="283"/>
      <c r="D29" s="283" t="s">
        <v>112</v>
      </c>
      <c r="E29" s="283"/>
      <c r="F29" s="283"/>
      <c r="G29" s="289"/>
      <c r="H29" s="289"/>
      <c r="I29" s="289"/>
      <c r="J29" s="289"/>
      <c r="K29" s="289"/>
      <c r="L29" s="124"/>
      <c r="N29" s="50" t="s">
        <v>18</v>
      </c>
      <c r="Q29" s="50">
        <f t="shared" si="0"/>
        <v>0</v>
      </c>
    </row>
    <row r="30" spans="1:17" ht="18" hidden="1" customHeight="1">
      <c r="A30" s="283"/>
      <c r="B30" s="283"/>
      <c r="C30" s="283"/>
      <c r="D30" s="283" t="s">
        <v>112</v>
      </c>
      <c r="E30" s="283"/>
      <c r="F30" s="283"/>
      <c r="G30" s="289"/>
      <c r="H30" s="289"/>
      <c r="I30" s="289"/>
      <c r="J30" s="289"/>
      <c r="K30" s="289"/>
      <c r="L30" s="124"/>
      <c r="Q30" s="50">
        <f t="shared" si="0"/>
        <v>0</v>
      </c>
    </row>
    <row r="31" spans="1:17" ht="18" hidden="1" customHeight="1">
      <c r="A31" s="283"/>
      <c r="B31" s="283"/>
      <c r="C31" s="283"/>
      <c r="D31" s="283" t="s">
        <v>112</v>
      </c>
      <c r="E31" s="283"/>
      <c r="F31" s="283"/>
      <c r="G31" s="289"/>
      <c r="H31" s="289"/>
      <c r="I31" s="289"/>
      <c r="J31" s="289"/>
      <c r="K31" s="289"/>
      <c r="L31" s="124"/>
      <c r="Q31" s="50">
        <f t="shared" si="0"/>
        <v>0</v>
      </c>
    </row>
    <row r="32" spans="1:17" ht="18" customHeight="1">
      <c r="A32" s="213" t="s">
        <v>1</v>
      </c>
      <c r="B32" s="213"/>
      <c r="C32" s="213"/>
      <c r="D32" s="213"/>
      <c r="E32" s="213"/>
      <c r="F32" s="213"/>
      <c r="G32" s="290">
        <f>SUM(G24:I31)</f>
        <v>0</v>
      </c>
      <c r="H32" s="290"/>
      <c r="I32" s="290"/>
      <c r="J32" s="290">
        <f>SUM(J24:K31)</f>
        <v>0</v>
      </c>
      <c r="K32" s="290"/>
      <c r="L32" s="123" t="e">
        <f>ROUND(Q32/G32,2)</f>
        <v>#DIV/0!</v>
      </c>
      <c r="Q32" s="50">
        <f>SUM(Q24:Q31)</f>
        <v>0</v>
      </c>
    </row>
    <row r="33" spans="1:13" ht="15.75" customHeight="1">
      <c r="A33" s="288" t="s">
        <v>354</v>
      </c>
      <c r="B33" s="288"/>
      <c r="C33" s="288"/>
      <c r="D33" s="288"/>
      <c r="E33" s="288"/>
      <c r="F33" s="288"/>
      <c r="G33" s="288"/>
      <c r="H33" s="288"/>
      <c r="I33" s="288"/>
      <c r="J33" s="288"/>
      <c r="K33" s="288"/>
      <c r="L33" s="288"/>
    </row>
    <row r="34" spans="1:13" ht="15.75" customHeight="1">
      <c r="A34" s="50" t="s">
        <v>359</v>
      </c>
    </row>
    <row r="35" spans="1:13" ht="15.75" customHeight="1">
      <c r="A35" s="214" t="s">
        <v>355</v>
      </c>
      <c r="B35" s="214"/>
      <c r="C35" s="214"/>
      <c r="D35" s="214"/>
      <c r="E35" s="214"/>
      <c r="F35" s="214"/>
      <c r="G35" s="214"/>
      <c r="H35" s="214"/>
      <c r="I35" s="214"/>
      <c r="J35" s="214"/>
      <c r="K35" s="214"/>
      <c r="L35" s="214"/>
    </row>
    <row r="36" spans="1:13" ht="15.75" customHeight="1">
      <c r="A36" s="100" t="s">
        <v>360</v>
      </c>
    </row>
    <row r="37" spans="1:13" ht="15.75" customHeight="1">
      <c r="A37" s="214" t="s">
        <v>356</v>
      </c>
      <c r="B37" s="214"/>
      <c r="C37" s="214"/>
      <c r="D37" s="214"/>
      <c r="E37" s="214"/>
      <c r="F37" s="214"/>
      <c r="G37" s="214"/>
      <c r="H37" s="214"/>
      <c r="I37" s="214"/>
      <c r="J37" s="214"/>
      <c r="K37" s="214"/>
      <c r="L37" s="214"/>
    </row>
    <row r="38" spans="1:13" ht="15.75" customHeight="1">
      <c r="A38" s="50" t="s">
        <v>361</v>
      </c>
    </row>
    <row r="39" spans="1:13" ht="15.75" customHeight="1">
      <c r="A39" s="214" t="s">
        <v>357</v>
      </c>
      <c r="B39" s="214"/>
      <c r="C39" s="214"/>
      <c r="D39" s="214"/>
      <c r="E39" s="214"/>
      <c r="F39" s="214"/>
      <c r="G39" s="214"/>
      <c r="H39" s="214"/>
      <c r="I39" s="214"/>
      <c r="J39" s="214"/>
      <c r="K39" s="214"/>
      <c r="L39" s="214"/>
    </row>
    <row r="40" spans="1:13" ht="15.75" customHeight="1">
      <c r="A40" s="50" t="s">
        <v>362</v>
      </c>
    </row>
    <row r="41" spans="1:13" ht="15.75" customHeight="1">
      <c r="A41" s="50" t="s">
        <v>358</v>
      </c>
    </row>
    <row r="42" spans="1:13" ht="18.75" customHeight="1">
      <c r="M42" s="257" t="s">
        <v>363</v>
      </c>
    </row>
    <row r="43" spans="1:13">
      <c r="M43" s="257"/>
    </row>
    <row r="44" spans="1:13">
      <c r="M44" s="257"/>
    </row>
    <row r="45" spans="1:13">
      <c r="M45" s="257"/>
    </row>
    <row r="46" spans="1:13">
      <c r="M46" s="257"/>
    </row>
    <row r="47" spans="1:13">
      <c r="M47" s="257"/>
    </row>
    <row r="48" spans="1:13">
      <c r="M48" s="257"/>
    </row>
    <row r="49" spans="1:29">
      <c r="M49" s="257"/>
    </row>
    <row r="50" spans="1:29">
      <c r="M50" s="257"/>
    </row>
    <row r="51" spans="1:29">
      <c r="M51" s="257"/>
    </row>
    <row r="53" spans="1:29">
      <c r="K53" s="53" t="s">
        <v>329</v>
      </c>
      <c r="L53" s="117">
        <f>L1</f>
        <v>0</v>
      </c>
    </row>
    <row r="54" spans="1:29">
      <c r="K54" s="53" t="s">
        <v>181</v>
      </c>
      <c r="L54" s="117">
        <f>L2</f>
        <v>0</v>
      </c>
    </row>
    <row r="55" spans="1:29">
      <c r="K55" s="53" t="s">
        <v>182</v>
      </c>
      <c r="L55" s="117">
        <f>L3</f>
        <v>0</v>
      </c>
    </row>
    <row r="58" spans="1:29" ht="21.75" customHeight="1">
      <c r="A58" s="50" t="s">
        <v>364</v>
      </c>
    </row>
    <row r="59" spans="1:29" ht="22.5" customHeight="1">
      <c r="A59" s="302" t="s">
        <v>367</v>
      </c>
      <c r="B59" s="302"/>
      <c r="C59" s="302"/>
      <c r="D59" s="302"/>
      <c r="E59" s="302"/>
      <c r="F59" s="302"/>
      <c r="G59" s="302"/>
      <c r="H59" s="302"/>
      <c r="I59" s="322"/>
      <c r="J59" s="322"/>
      <c r="K59" s="323"/>
      <c r="L59" s="118" t="s">
        <v>0</v>
      </c>
    </row>
    <row r="60" spans="1:29" ht="22.5" customHeight="1">
      <c r="A60" s="302" t="s">
        <v>368</v>
      </c>
      <c r="B60" s="302"/>
      <c r="C60" s="302"/>
      <c r="D60" s="302"/>
      <c r="E60" s="302"/>
      <c r="F60" s="302"/>
      <c r="G60" s="302"/>
      <c r="H60" s="302"/>
      <c r="I60" s="318" t="e">
        <f>L32</f>
        <v>#DIV/0!</v>
      </c>
      <c r="J60" s="318"/>
      <c r="K60" s="319"/>
      <c r="L60" s="118" t="s">
        <v>365</v>
      </c>
    </row>
    <row r="61" spans="1:29" ht="39.75" customHeight="1">
      <c r="A61" s="303" t="s">
        <v>376</v>
      </c>
      <c r="B61" s="302"/>
      <c r="C61" s="302"/>
      <c r="D61" s="302"/>
      <c r="E61" s="302"/>
      <c r="F61" s="302"/>
      <c r="G61" s="302"/>
      <c r="H61" s="302"/>
      <c r="I61" s="318" t="e">
        <f>ROUND(MIN(I59,I60)*0.7,2)</f>
        <v>#DIV/0!</v>
      </c>
      <c r="J61" s="318"/>
      <c r="K61" s="319"/>
      <c r="L61" s="118" t="s">
        <v>365</v>
      </c>
    </row>
    <row r="62" spans="1:29" ht="22.5" customHeight="1">
      <c r="A62" s="302" t="s">
        <v>369</v>
      </c>
      <c r="B62" s="302"/>
      <c r="C62" s="302"/>
      <c r="D62" s="302"/>
      <c r="E62" s="302"/>
      <c r="F62" s="302"/>
      <c r="G62" s="302"/>
      <c r="H62" s="302"/>
      <c r="I62" s="289"/>
      <c r="J62" s="289"/>
      <c r="K62" s="320"/>
      <c r="L62" s="118" t="s">
        <v>366</v>
      </c>
      <c r="M62" s="125" t="s">
        <v>442</v>
      </c>
      <c r="N62" s="125"/>
      <c r="O62" s="125"/>
      <c r="P62" s="125"/>
      <c r="Q62" s="125"/>
      <c r="R62" s="125"/>
      <c r="S62" s="125"/>
      <c r="T62" s="126"/>
      <c r="U62" s="125"/>
      <c r="V62" s="125"/>
      <c r="W62" s="125"/>
      <c r="X62" s="125"/>
      <c r="Y62" s="125"/>
      <c r="Z62" s="125"/>
      <c r="AA62" s="125"/>
      <c r="AB62" s="125"/>
      <c r="AC62" s="125"/>
    </row>
    <row r="63" spans="1:29" ht="22.5" customHeight="1">
      <c r="A63" s="302" t="s">
        <v>370</v>
      </c>
      <c r="B63" s="302"/>
      <c r="C63" s="302"/>
      <c r="D63" s="302"/>
      <c r="E63" s="302"/>
      <c r="F63" s="302"/>
      <c r="G63" s="302"/>
      <c r="H63" s="302"/>
      <c r="I63" s="290" t="e">
        <f>ROUNDDOWN(I61*I62/2,-3)</f>
        <v>#DIV/0!</v>
      </c>
      <c r="J63" s="290"/>
      <c r="K63" s="321"/>
      <c r="L63" s="118" t="s">
        <v>0</v>
      </c>
    </row>
    <row r="64" spans="1:29" ht="37.5" customHeight="1">
      <c r="A64" s="297" t="s">
        <v>377</v>
      </c>
      <c r="B64" s="298"/>
      <c r="C64" s="298"/>
      <c r="D64" s="298"/>
      <c r="E64" s="298"/>
      <c r="F64" s="298"/>
      <c r="G64" s="298"/>
      <c r="H64" s="298"/>
      <c r="I64" s="298"/>
      <c r="J64" s="298"/>
      <c r="K64" s="298"/>
      <c r="L64" s="298"/>
    </row>
    <row r="65" spans="1:19" ht="15.75" customHeight="1">
      <c r="A65" s="299" t="s">
        <v>371</v>
      </c>
      <c r="B65" s="299"/>
      <c r="C65" s="299"/>
      <c r="D65" s="299"/>
      <c r="E65" s="299"/>
      <c r="F65" s="299"/>
      <c r="G65" s="299"/>
      <c r="H65" s="299"/>
      <c r="I65" s="299"/>
      <c r="J65" s="299"/>
      <c r="K65" s="299"/>
      <c r="L65" s="299"/>
    </row>
    <row r="66" spans="1:19" ht="15.75" customHeight="1">
      <c r="A66" s="214" t="s">
        <v>380</v>
      </c>
      <c r="B66" s="214"/>
      <c r="C66" s="214"/>
      <c r="D66" s="214"/>
      <c r="E66" s="214"/>
      <c r="F66" s="214"/>
      <c r="G66" s="214"/>
      <c r="H66" s="214"/>
      <c r="I66" s="214"/>
      <c r="J66" s="214"/>
      <c r="K66" s="214"/>
      <c r="L66" s="214"/>
    </row>
    <row r="67" spans="1:19" ht="15.75" customHeight="1">
      <c r="A67" s="50" t="s">
        <v>378</v>
      </c>
    </row>
    <row r="68" spans="1:19" ht="15.75" customHeight="1">
      <c r="A68" s="215" t="s">
        <v>372</v>
      </c>
      <c r="B68" s="215"/>
      <c r="C68" s="215"/>
      <c r="D68" s="215"/>
      <c r="E68" s="215"/>
      <c r="F68" s="215"/>
      <c r="G68" s="215"/>
      <c r="H68" s="215"/>
      <c r="I68" s="215"/>
      <c r="J68" s="215"/>
      <c r="K68" s="215"/>
      <c r="L68" s="215"/>
    </row>
    <row r="69" spans="1:19" ht="15.75" customHeight="1">
      <c r="A69" s="214" t="s">
        <v>373</v>
      </c>
      <c r="B69" s="214"/>
      <c r="C69" s="214"/>
      <c r="D69" s="214"/>
      <c r="E69" s="214"/>
      <c r="F69" s="214"/>
      <c r="G69" s="214"/>
      <c r="H69" s="214"/>
      <c r="I69" s="214"/>
      <c r="J69" s="214"/>
      <c r="K69" s="214"/>
      <c r="L69" s="214"/>
    </row>
    <row r="70" spans="1:19" ht="15.75" customHeight="1">
      <c r="A70" s="50" t="s">
        <v>379</v>
      </c>
    </row>
    <row r="71" spans="1:19" ht="15.75" customHeight="1">
      <c r="A71" s="50" t="s">
        <v>374</v>
      </c>
    </row>
    <row r="72" spans="1:19" ht="15.75" customHeight="1">
      <c r="A72" s="77" t="s">
        <v>375</v>
      </c>
      <c r="B72" s="77"/>
      <c r="C72" s="77"/>
      <c r="D72" s="77"/>
      <c r="E72" s="77"/>
      <c r="F72" s="77"/>
      <c r="G72" s="77"/>
      <c r="H72" s="77"/>
      <c r="I72" s="77"/>
      <c r="J72" s="77"/>
      <c r="K72" s="77"/>
      <c r="L72" s="77"/>
    </row>
    <row r="74" spans="1:19">
      <c r="A74" s="50" t="s">
        <v>381</v>
      </c>
    </row>
    <row r="75" spans="1:19" ht="95.25" customHeight="1">
      <c r="A75" s="212" t="s">
        <v>382</v>
      </c>
      <c r="B75" s="213"/>
      <c r="C75" s="213"/>
      <c r="D75" s="212" t="s">
        <v>383</v>
      </c>
      <c r="E75" s="213"/>
      <c r="F75" s="213"/>
      <c r="G75" s="213"/>
      <c r="H75" s="213"/>
      <c r="I75" s="114" t="s">
        <v>384</v>
      </c>
      <c r="J75" s="114" t="s">
        <v>385</v>
      </c>
      <c r="K75" s="114" t="s">
        <v>487</v>
      </c>
      <c r="L75" s="114" t="s">
        <v>385</v>
      </c>
      <c r="S75" s="109"/>
    </row>
    <row r="76" spans="1:19" ht="35.25" customHeight="1">
      <c r="A76" s="304"/>
      <c r="B76" s="304"/>
      <c r="C76" s="304"/>
      <c r="D76" s="298"/>
      <c r="E76" s="298"/>
      <c r="F76" s="298"/>
      <c r="G76" s="298"/>
      <c r="H76" s="298"/>
      <c r="I76" s="115"/>
      <c r="J76" s="115"/>
      <c r="K76" s="76"/>
      <c r="L76" s="115"/>
      <c r="R76" s="50" t="s">
        <v>133</v>
      </c>
      <c r="S76" s="50" t="s">
        <v>133</v>
      </c>
    </row>
    <row r="77" spans="1:19" ht="35.25" customHeight="1">
      <c r="A77" s="304"/>
      <c r="B77" s="304"/>
      <c r="C77" s="304"/>
      <c r="D77" s="298"/>
      <c r="E77" s="298"/>
      <c r="F77" s="298"/>
      <c r="G77" s="298"/>
      <c r="H77" s="298"/>
      <c r="I77" s="115"/>
      <c r="J77" s="115"/>
      <c r="K77" s="76"/>
      <c r="L77" s="115"/>
      <c r="R77" s="50" t="s">
        <v>127</v>
      </c>
      <c r="S77" s="50" t="s">
        <v>127</v>
      </c>
    </row>
    <row r="78" spans="1:19" ht="35.25" hidden="1" customHeight="1">
      <c r="A78" s="298"/>
      <c r="B78" s="298"/>
      <c r="C78" s="298"/>
      <c r="D78" s="298"/>
      <c r="E78" s="298"/>
      <c r="F78" s="298"/>
      <c r="G78" s="298"/>
      <c r="H78" s="298"/>
      <c r="I78" s="115"/>
      <c r="J78" s="115"/>
      <c r="K78" s="76"/>
      <c r="L78" s="115"/>
      <c r="R78" s="50" t="s">
        <v>134</v>
      </c>
      <c r="S78" s="50" t="s">
        <v>134</v>
      </c>
    </row>
    <row r="79" spans="1:19" ht="35.25" hidden="1" customHeight="1">
      <c r="A79" s="298"/>
      <c r="B79" s="298"/>
      <c r="C79" s="298"/>
      <c r="D79" s="298"/>
      <c r="E79" s="298"/>
      <c r="F79" s="298"/>
      <c r="G79" s="298"/>
      <c r="H79" s="298"/>
      <c r="I79" s="115"/>
      <c r="J79" s="115"/>
      <c r="K79" s="76"/>
      <c r="L79" s="115"/>
      <c r="S79" s="50" t="s">
        <v>390</v>
      </c>
    </row>
    <row r="80" spans="1:19" ht="35.25" hidden="1" customHeight="1">
      <c r="A80" s="298"/>
      <c r="B80" s="298"/>
      <c r="C80" s="298"/>
      <c r="D80" s="298"/>
      <c r="E80" s="298"/>
      <c r="F80" s="298"/>
      <c r="G80" s="298"/>
      <c r="H80" s="298"/>
      <c r="I80" s="115"/>
      <c r="J80" s="115"/>
      <c r="K80" s="76"/>
      <c r="L80" s="115"/>
    </row>
    <row r="81" spans="1:19" ht="35.25" hidden="1" customHeight="1">
      <c r="A81" s="298"/>
      <c r="B81" s="298"/>
      <c r="C81" s="298"/>
      <c r="D81" s="298"/>
      <c r="E81" s="298"/>
      <c r="F81" s="298"/>
      <c r="G81" s="298"/>
      <c r="H81" s="298"/>
      <c r="I81" s="115"/>
      <c r="J81" s="115"/>
      <c r="K81" s="76"/>
      <c r="L81" s="115"/>
      <c r="S81" s="50" t="s">
        <v>391</v>
      </c>
    </row>
    <row r="82" spans="1:19" ht="35.25" hidden="1" customHeight="1">
      <c r="A82" s="298"/>
      <c r="B82" s="298"/>
      <c r="C82" s="298"/>
      <c r="D82" s="298"/>
      <c r="E82" s="298"/>
      <c r="F82" s="298"/>
      <c r="G82" s="298"/>
      <c r="H82" s="298"/>
      <c r="I82" s="115"/>
      <c r="J82" s="115"/>
      <c r="K82" s="76"/>
      <c r="L82" s="115"/>
      <c r="S82" s="50" t="s">
        <v>392</v>
      </c>
    </row>
    <row r="83" spans="1:19" ht="35.25" hidden="1" customHeight="1">
      <c r="A83" s="298"/>
      <c r="B83" s="298"/>
      <c r="C83" s="298"/>
      <c r="D83" s="298"/>
      <c r="E83" s="298"/>
      <c r="F83" s="298"/>
      <c r="G83" s="298"/>
      <c r="H83" s="298"/>
      <c r="I83" s="115"/>
      <c r="J83" s="115"/>
      <c r="K83" s="76"/>
      <c r="L83" s="115"/>
    </row>
    <row r="84" spans="1:19" ht="17.25" customHeight="1">
      <c r="A84" s="50" t="s">
        <v>386</v>
      </c>
    </row>
    <row r="85" spans="1:19" ht="17.25" customHeight="1">
      <c r="A85" s="50" t="s">
        <v>493</v>
      </c>
    </row>
    <row r="86" spans="1:19" ht="17.25" customHeight="1">
      <c r="A86" s="50" t="s">
        <v>387</v>
      </c>
    </row>
    <row r="87" spans="1:19" ht="17.25" customHeight="1">
      <c r="A87" s="50" t="s">
        <v>388</v>
      </c>
    </row>
    <row r="88" spans="1:19" ht="18.75" customHeight="1">
      <c r="A88" s="50" t="s">
        <v>389</v>
      </c>
    </row>
    <row r="89" spans="1:19">
      <c r="A89" s="50" t="s">
        <v>393</v>
      </c>
    </row>
    <row r="92" spans="1:19">
      <c r="M92" s="257" t="s">
        <v>363</v>
      </c>
    </row>
    <row r="93" spans="1:19">
      <c r="M93" s="257"/>
    </row>
    <row r="94" spans="1:19">
      <c r="M94" s="257"/>
    </row>
    <row r="95" spans="1:19">
      <c r="M95" s="257"/>
    </row>
    <row r="96" spans="1:19">
      <c r="M96" s="257"/>
    </row>
    <row r="97" spans="1:13">
      <c r="M97" s="257"/>
    </row>
    <row r="98" spans="1:13">
      <c r="M98" s="257"/>
    </row>
    <row r="99" spans="1:13">
      <c r="M99" s="257"/>
    </row>
    <row r="100" spans="1:13">
      <c r="M100" s="257"/>
    </row>
    <row r="101" spans="1:13">
      <c r="M101" s="257"/>
    </row>
    <row r="104" spans="1:13">
      <c r="K104" s="53" t="s">
        <v>329</v>
      </c>
      <c r="L104" s="117">
        <f>L53</f>
        <v>0</v>
      </c>
    </row>
    <row r="105" spans="1:13">
      <c r="K105" s="53" t="s">
        <v>181</v>
      </c>
      <c r="L105" s="117">
        <f>L54</f>
        <v>0</v>
      </c>
    </row>
    <row r="106" spans="1:13">
      <c r="K106" s="53" t="s">
        <v>182</v>
      </c>
      <c r="L106" s="117">
        <f>L55</f>
        <v>0</v>
      </c>
    </row>
    <row r="108" spans="1:13" ht="16.5" customHeight="1">
      <c r="A108" s="50" t="s">
        <v>489</v>
      </c>
    </row>
    <row r="109" spans="1:13" ht="16.5" customHeight="1">
      <c r="A109" s="100" t="s">
        <v>490</v>
      </c>
    </row>
    <row r="110" spans="1:13" ht="16.5" customHeight="1">
      <c r="A110" s="50" t="s">
        <v>403</v>
      </c>
    </row>
    <row r="111" spans="1:13" ht="16.5" customHeight="1">
      <c r="A111" s="50" t="s">
        <v>404</v>
      </c>
    </row>
    <row r="112" spans="1:13" ht="16.5" customHeight="1">
      <c r="A112" s="50" t="s">
        <v>507</v>
      </c>
    </row>
    <row r="113" spans="1:12" ht="16.5" customHeight="1">
      <c r="A113" s="50" t="s">
        <v>405</v>
      </c>
    </row>
    <row r="114" spans="1:12" ht="16.5" customHeight="1">
      <c r="A114" s="50" t="s">
        <v>406</v>
      </c>
    </row>
    <row r="115" spans="1:12" ht="16.5" customHeight="1">
      <c r="A115" s="50" t="s">
        <v>407</v>
      </c>
    </row>
    <row r="116" spans="1:12" ht="16.5" customHeight="1">
      <c r="A116" s="50" t="s">
        <v>408</v>
      </c>
    </row>
    <row r="117" spans="1:12" ht="16.5" customHeight="1">
      <c r="A117" s="50" t="s">
        <v>409</v>
      </c>
    </row>
    <row r="118" spans="1:12" ht="16.5" customHeight="1">
      <c r="A118" s="50" t="s">
        <v>508</v>
      </c>
    </row>
    <row r="119" spans="1:12" ht="16.5" customHeight="1">
      <c r="A119" s="50" t="s">
        <v>509</v>
      </c>
    </row>
    <row r="120" spans="1:12" ht="16.5" customHeight="1">
      <c r="A120" s="50" t="s">
        <v>410</v>
      </c>
    </row>
    <row r="121" spans="1:12" ht="16.5" customHeight="1">
      <c r="A121" s="50" t="s">
        <v>411</v>
      </c>
    </row>
    <row r="122" spans="1:12" ht="16.5" customHeight="1">
      <c r="A122" s="50" t="s">
        <v>412</v>
      </c>
    </row>
    <row r="123" spans="1:12" ht="16.5" customHeight="1">
      <c r="A123" s="50" t="s">
        <v>394</v>
      </c>
    </row>
    <row r="125" spans="1:12">
      <c r="A125" s="50" t="s">
        <v>395</v>
      </c>
    </row>
    <row r="126" spans="1:12">
      <c r="A126" s="50" t="s">
        <v>396</v>
      </c>
    </row>
    <row r="127" spans="1:12" ht="19.5" customHeight="1">
      <c r="A127" s="50" t="s">
        <v>397</v>
      </c>
      <c r="C127" s="306">
        <f>A24</f>
        <v>0</v>
      </c>
      <c r="D127" s="306"/>
      <c r="E127" s="306"/>
      <c r="F127" s="306"/>
      <c r="G127" s="306"/>
      <c r="H127" s="306"/>
      <c r="I127" s="306"/>
      <c r="J127" s="306"/>
      <c r="K127" s="306"/>
      <c r="L127" s="306"/>
    </row>
    <row r="128" spans="1:12" ht="18.75" customHeight="1">
      <c r="A128" s="305" t="s">
        <v>491</v>
      </c>
      <c r="B128" s="305"/>
      <c r="C128" s="305"/>
      <c r="D128" s="305"/>
      <c r="E128" s="305"/>
      <c r="F128" s="305"/>
      <c r="G128" s="305"/>
      <c r="H128" s="305"/>
      <c r="I128" s="305"/>
      <c r="J128" s="305"/>
      <c r="K128" s="305"/>
      <c r="L128" s="305"/>
    </row>
    <row r="129" spans="1:21" ht="18.75" customHeight="1">
      <c r="A129" s="302" t="s">
        <v>398</v>
      </c>
      <c r="B129" s="302"/>
      <c r="C129" s="302"/>
      <c r="D129" s="302"/>
      <c r="E129" s="302"/>
      <c r="F129" s="302"/>
      <c r="G129" s="289"/>
      <c r="H129" s="289"/>
      <c r="I129" s="289"/>
      <c r="J129" s="289"/>
      <c r="K129" s="289"/>
      <c r="L129" s="289"/>
      <c r="U129" s="110">
        <f>G129+G139+G149+G159+G169+G179+G189+G199</f>
        <v>0</v>
      </c>
    </row>
    <row r="130" spans="1:21" ht="18.75" customHeight="1">
      <c r="A130" s="302" t="s">
        <v>399</v>
      </c>
      <c r="B130" s="302"/>
      <c r="C130" s="302"/>
      <c r="D130" s="302"/>
      <c r="E130" s="302"/>
      <c r="F130" s="302"/>
      <c r="G130" s="289"/>
      <c r="H130" s="289"/>
      <c r="I130" s="289"/>
      <c r="J130" s="289"/>
      <c r="K130" s="289"/>
      <c r="L130" s="289"/>
      <c r="U130" s="110">
        <f>G132+G142+G152+G162+G172+G182+G192+G202</f>
        <v>0</v>
      </c>
    </row>
    <row r="131" spans="1:21" ht="18.75" customHeight="1">
      <c r="A131" s="305" t="s">
        <v>443</v>
      </c>
      <c r="B131" s="305"/>
      <c r="C131" s="305"/>
      <c r="D131" s="305"/>
      <c r="E131" s="305"/>
      <c r="F131" s="305"/>
      <c r="G131" s="305"/>
      <c r="H131" s="305"/>
      <c r="I131" s="305"/>
      <c r="J131" s="305"/>
      <c r="K131" s="305"/>
      <c r="L131" s="305"/>
      <c r="U131" s="110">
        <f>G135+G145+G155+G165+G175+G185+G195+G205</f>
        <v>0</v>
      </c>
    </row>
    <row r="132" spans="1:21" ht="18.75" customHeight="1">
      <c r="A132" s="302" t="s">
        <v>398</v>
      </c>
      <c r="B132" s="302"/>
      <c r="C132" s="302"/>
      <c r="D132" s="302"/>
      <c r="E132" s="302"/>
      <c r="F132" s="302"/>
      <c r="G132" s="289"/>
      <c r="H132" s="289"/>
      <c r="I132" s="289"/>
      <c r="J132" s="289"/>
      <c r="K132" s="289"/>
      <c r="L132" s="289"/>
    </row>
    <row r="133" spans="1:21" ht="18.75" customHeight="1">
      <c r="A133" s="302" t="s">
        <v>399</v>
      </c>
      <c r="B133" s="302"/>
      <c r="C133" s="302"/>
      <c r="D133" s="302"/>
      <c r="E133" s="302"/>
      <c r="F133" s="302"/>
      <c r="G133" s="289"/>
      <c r="H133" s="289"/>
      <c r="I133" s="289"/>
      <c r="J133" s="289"/>
      <c r="K133" s="289"/>
      <c r="L133" s="289"/>
    </row>
    <row r="134" spans="1:21" ht="18.75" customHeight="1">
      <c r="A134" s="305" t="s">
        <v>444</v>
      </c>
      <c r="B134" s="305"/>
      <c r="C134" s="305"/>
      <c r="D134" s="305"/>
      <c r="E134" s="305"/>
      <c r="F134" s="305"/>
      <c r="G134" s="305"/>
      <c r="H134" s="305"/>
      <c r="I134" s="305"/>
      <c r="J134" s="305"/>
      <c r="K134" s="305"/>
      <c r="L134" s="305"/>
    </row>
    <row r="135" spans="1:21" ht="18.75" customHeight="1">
      <c r="A135" s="302" t="s">
        <v>398</v>
      </c>
      <c r="B135" s="302"/>
      <c r="C135" s="302"/>
      <c r="D135" s="302"/>
      <c r="E135" s="302"/>
      <c r="F135" s="302"/>
      <c r="G135" s="289"/>
      <c r="H135" s="289"/>
      <c r="I135" s="289"/>
      <c r="J135" s="289"/>
      <c r="K135" s="289"/>
      <c r="L135" s="289"/>
    </row>
    <row r="136" spans="1:21" ht="18.75" customHeight="1">
      <c r="A136" s="302" t="s">
        <v>399</v>
      </c>
      <c r="B136" s="302"/>
      <c r="C136" s="302"/>
      <c r="D136" s="302"/>
      <c r="E136" s="302"/>
      <c r="F136" s="302"/>
      <c r="G136" s="289"/>
      <c r="H136" s="289"/>
      <c r="I136" s="289"/>
      <c r="J136" s="289"/>
      <c r="K136" s="289"/>
      <c r="L136" s="289"/>
    </row>
    <row r="137" spans="1:21" ht="19.5" hidden="1" customHeight="1">
      <c r="A137" s="50" t="s">
        <v>397</v>
      </c>
      <c r="C137" s="306">
        <f>A25</f>
        <v>0</v>
      </c>
      <c r="D137" s="306"/>
      <c r="E137" s="306"/>
      <c r="F137" s="306"/>
      <c r="G137" s="306"/>
      <c r="H137" s="306"/>
      <c r="I137" s="306"/>
      <c r="J137" s="306"/>
      <c r="K137" s="306"/>
      <c r="L137" s="306"/>
    </row>
    <row r="138" spans="1:21" ht="18.75" hidden="1" customHeight="1">
      <c r="A138" s="307" t="str">
        <f>A128</f>
        <v>①　　　年　月　日　から　　　年　月　日まで （直近）</v>
      </c>
      <c r="B138" s="307"/>
      <c r="C138" s="307"/>
      <c r="D138" s="307"/>
      <c r="E138" s="307"/>
      <c r="F138" s="307"/>
      <c r="G138" s="307"/>
      <c r="H138" s="307"/>
      <c r="I138" s="307"/>
      <c r="J138" s="307"/>
      <c r="K138" s="307"/>
      <c r="L138" s="307"/>
    </row>
    <row r="139" spans="1:21" ht="18.75" hidden="1" customHeight="1">
      <c r="A139" s="302" t="s">
        <v>398</v>
      </c>
      <c r="B139" s="302"/>
      <c r="C139" s="302"/>
      <c r="D139" s="302"/>
      <c r="E139" s="302"/>
      <c r="F139" s="302"/>
      <c r="G139" s="289"/>
      <c r="H139" s="289"/>
      <c r="I139" s="289"/>
      <c r="J139" s="289"/>
      <c r="K139" s="289"/>
      <c r="L139" s="289"/>
    </row>
    <row r="140" spans="1:21" ht="18.75" hidden="1" customHeight="1">
      <c r="A140" s="302" t="s">
        <v>399</v>
      </c>
      <c r="B140" s="302"/>
      <c r="C140" s="302"/>
      <c r="D140" s="302"/>
      <c r="E140" s="302"/>
      <c r="F140" s="302"/>
      <c r="G140" s="289"/>
      <c r="H140" s="289"/>
      <c r="I140" s="289"/>
      <c r="J140" s="289"/>
      <c r="K140" s="289"/>
      <c r="L140" s="289"/>
    </row>
    <row r="141" spans="1:21" ht="18.75" hidden="1" customHeight="1">
      <c r="A141" s="307" t="str">
        <f>A131</f>
        <v>②　　　年　月　日　から　　　年　月　日まで</v>
      </c>
      <c r="B141" s="307"/>
      <c r="C141" s="307"/>
      <c r="D141" s="307"/>
      <c r="E141" s="307"/>
      <c r="F141" s="307"/>
      <c r="G141" s="307"/>
      <c r="H141" s="307"/>
      <c r="I141" s="307"/>
      <c r="J141" s="307"/>
      <c r="K141" s="307"/>
      <c r="L141" s="307"/>
    </row>
    <row r="142" spans="1:21" ht="18.75" hidden="1" customHeight="1">
      <c r="A142" s="302" t="s">
        <v>398</v>
      </c>
      <c r="B142" s="302"/>
      <c r="C142" s="302"/>
      <c r="D142" s="302"/>
      <c r="E142" s="302"/>
      <c r="F142" s="302"/>
      <c r="G142" s="289"/>
      <c r="H142" s="289"/>
      <c r="I142" s="289"/>
      <c r="J142" s="289"/>
      <c r="K142" s="289"/>
      <c r="L142" s="289"/>
    </row>
    <row r="143" spans="1:21" ht="18.75" hidden="1" customHeight="1">
      <c r="A143" s="302" t="s">
        <v>399</v>
      </c>
      <c r="B143" s="302"/>
      <c r="C143" s="302"/>
      <c r="D143" s="302"/>
      <c r="E143" s="302"/>
      <c r="F143" s="302"/>
      <c r="G143" s="289"/>
      <c r="H143" s="289"/>
      <c r="I143" s="289"/>
      <c r="J143" s="289"/>
      <c r="K143" s="289"/>
      <c r="L143" s="289"/>
    </row>
    <row r="144" spans="1:21" ht="18.75" hidden="1" customHeight="1">
      <c r="A144" s="307" t="str">
        <f>A134</f>
        <v>③　　　年　月　日　から　　　年　月　日まで</v>
      </c>
      <c r="B144" s="307"/>
      <c r="C144" s="307"/>
      <c r="D144" s="307"/>
      <c r="E144" s="307"/>
      <c r="F144" s="307"/>
      <c r="G144" s="307"/>
      <c r="H144" s="307"/>
      <c r="I144" s="307"/>
      <c r="J144" s="307"/>
      <c r="K144" s="307"/>
      <c r="L144" s="307"/>
    </row>
    <row r="145" spans="1:12" ht="18.75" hidden="1" customHeight="1">
      <c r="A145" s="302" t="s">
        <v>398</v>
      </c>
      <c r="B145" s="302"/>
      <c r="C145" s="302"/>
      <c r="D145" s="302"/>
      <c r="E145" s="302"/>
      <c r="F145" s="302"/>
      <c r="G145" s="289"/>
      <c r="H145" s="289"/>
      <c r="I145" s="289"/>
      <c r="J145" s="289"/>
      <c r="K145" s="289"/>
      <c r="L145" s="289"/>
    </row>
    <row r="146" spans="1:12" ht="18.75" hidden="1" customHeight="1">
      <c r="A146" s="302" t="s">
        <v>399</v>
      </c>
      <c r="B146" s="302"/>
      <c r="C146" s="302"/>
      <c r="D146" s="302"/>
      <c r="E146" s="302"/>
      <c r="F146" s="302"/>
      <c r="G146" s="289"/>
      <c r="H146" s="289"/>
      <c r="I146" s="289"/>
      <c r="J146" s="289"/>
      <c r="K146" s="289"/>
      <c r="L146" s="289"/>
    </row>
    <row r="147" spans="1:12" ht="19.5" hidden="1" customHeight="1">
      <c r="A147" s="50" t="s">
        <v>397</v>
      </c>
      <c r="C147" s="306">
        <f>A26</f>
        <v>0</v>
      </c>
      <c r="D147" s="306"/>
      <c r="E147" s="306"/>
      <c r="F147" s="306"/>
      <c r="G147" s="306"/>
      <c r="H147" s="306"/>
      <c r="I147" s="306"/>
      <c r="J147" s="306"/>
      <c r="K147" s="306"/>
      <c r="L147" s="306"/>
    </row>
    <row r="148" spans="1:12" ht="18.75" hidden="1" customHeight="1">
      <c r="A148" s="307" t="str">
        <f>A128</f>
        <v>①　　　年　月　日　から　　　年　月　日まで （直近）</v>
      </c>
      <c r="B148" s="307"/>
      <c r="C148" s="307"/>
      <c r="D148" s="307"/>
      <c r="E148" s="307"/>
      <c r="F148" s="307"/>
      <c r="G148" s="307"/>
      <c r="H148" s="307"/>
      <c r="I148" s="307"/>
      <c r="J148" s="307"/>
      <c r="K148" s="307"/>
      <c r="L148" s="307"/>
    </row>
    <row r="149" spans="1:12" ht="18.75" hidden="1" customHeight="1">
      <c r="A149" s="302" t="s">
        <v>398</v>
      </c>
      <c r="B149" s="302"/>
      <c r="C149" s="302"/>
      <c r="D149" s="302"/>
      <c r="E149" s="302"/>
      <c r="F149" s="302"/>
      <c r="G149" s="289"/>
      <c r="H149" s="289"/>
      <c r="I149" s="289"/>
      <c r="J149" s="289"/>
      <c r="K149" s="289"/>
      <c r="L149" s="289"/>
    </row>
    <row r="150" spans="1:12" ht="18.75" hidden="1" customHeight="1">
      <c r="A150" s="302" t="s">
        <v>399</v>
      </c>
      <c r="B150" s="302"/>
      <c r="C150" s="302"/>
      <c r="D150" s="302"/>
      <c r="E150" s="302"/>
      <c r="F150" s="302"/>
      <c r="G150" s="289"/>
      <c r="H150" s="289"/>
      <c r="I150" s="289"/>
      <c r="J150" s="289"/>
      <c r="K150" s="289"/>
      <c r="L150" s="289"/>
    </row>
    <row r="151" spans="1:12" ht="18.75" hidden="1" customHeight="1">
      <c r="A151" s="307" t="str">
        <f>A131</f>
        <v>②　　　年　月　日　から　　　年　月　日まで</v>
      </c>
      <c r="B151" s="307"/>
      <c r="C151" s="307"/>
      <c r="D151" s="307"/>
      <c r="E151" s="307"/>
      <c r="F151" s="307"/>
      <c r="G151" s="307"/>
      <c r="H151" s="307"/>
      <c r="I151" s="307"/>
      <c r="J151" s="307"/>
      <c r="K151" s="307"/>
      <c r="L151" s="307"/>
    </row>
    <row r="152" spans="1:12" ht="18.75" hidden="1" customHeight="1">
      <c r="A152" s="302" t="s">
        <v>398</v>
      </c>
      <c r="B152" s="302"/>
      <c r="C152" s="302"/>
      <c r="D152" s="302"/>
      <c r="E152" s="302"/>
      <c r="F152" s="302"/>
      <c r="G152" s="289"/>
      <c r="H152" s="289"/>
      <c r="I152" s="289"/>
      <c r="J152" s="289"/>
      <c r="K152" s="289"/>
      <c r="L152" s="289"/>
    </row>
    <row r="153" spans="1:12" ht="18.75" hidden="1" customHeight="1">
      <c r="A153" s="302" t="s">
        <v>399</v>
      </c>
      <c r="B153" s="302"/>
      <c r="C153" s="302"/>
      <c r="D153" s="302"/>
      <c r="E153" s="302"/>
      <c r="F153" s="302"/>
      <c r="G153" s="289"/>
      <c r="H153" s="289"/>
      <c r="I153" s="289"/>
      <c r="J153" s="289"/>
      <c r="K153" s="289"/>
      <c r="L153" s="289"/>
    </row>
    <row r="154" spans="1:12" ht="18.75" hidden="1" customHeight="1">
      <c r="A154" s="307" t="str">
        <f>A134</f>
        <v>③　　　年　月　日　から　　　年　月　日まで</v>
      </c>
      <c r="B154" s="307"/>
      <c r="C154" s="307"/>
      <c r="D154" s="307"/>
      <c r="E154" s="307"/>
      <c r="F154" s="307"/>
      <c r="G154" s="307"/>
      <c r="H154" s="307"/>
      <c r="I154" s="307"/>
      <c r="J154" s="307"/>
      <c r="K154" s="307"/>
      <c r="L154" s="307"/>
    </row>
    <row r="155" spans="1:12" ht="18.75" hidden="1" customHeight="1">
      <c r="A155" s="302" t="s">
        <v>398</v>
      </c>
      <c r="B155" s="302"/>
      <c r="C155" s="302"/>
      <c r="D155" s="302"/>
      <c r="E155" s="302"/>
      <c r="F155" s="302"/>
      <c r="G155" s="289"/>
      <c r="H155" s="289"/>
      <c r="I155" s="289"/>
      <c r="J155" s="289"/>
      <c r="K155" s="289"/>
      <c r="L155" s="289"/>
    </row>
    <row r="156" spans="1:12" ht="18.75" hidden="1" customHeight="1">
      <c r="A156" s="302" t="s">
        <v>399</v>
      </c>
      <c r="B156" s="302"/>
      <c r="C156" s="302"/>
      <c r="D156" s="302"/>
      <c r="E156" s="302"/>
      <c r="F156" s="302"/>
      <c r="G156" s="289"/>
      <c r="H156" s="289"/>
      <c r="I156" s="289"/>
      <c r="J156" s="289"/>
      <c r="K156" s="289"/>
      <c r="L156" s="289"/>
    </row>
    <row r="157" spans="1:12" ht="19.5" hidden="1" customHeight="1">
      <c r="A157" s="50" t="s">
        <v>397</v>
      </c>
      <c r="C157" s="306">
        <f>A27</f>
        <v>0</v>
      </c>
      <c r="D157" s="306"/>
      <c r="E157" s="306"/>
      <c r="F157" s="306"/>
      <c r="G157" s="306"/>
      <c r="H157" s="306"/>
      <c r="I157" s="306"/>
      <c r="J157" s="306"/>
      <c r="K157" s="306"/>
      <c r="L157" s="306"/>
    </row>
    <row r="158" spans="1:12" ht="18.75" hidden="1" customHeight="1">
      <c r="A158" s="307" t="str">
        <f>A128</f>
        <v>①　　　年　月　日　から　　　年　月　日まで （直近）</v>
      </c>
      <c r="B158" s="307"/>
      <c r="C158" s="307"/>
      <c r="D158" s="307"/>
      <c r="E158" s="307"/>
      <c r="F158" s="307"/>
      <c r="G158" s="307"/>
      <c r="H158" s="307"/>
      <c r="I158" s="307"/>
      <c r="J158" s="307"/>
      <c r="K158" s="307"/>
      <c r="L158" s="307"/>
    </row>
    <row r="159" spans="1:12" ht="18.75" hidden="1" customHeight="1">
      <c r="A159" s="302" t="s">
        <v>398</v>
      </c>
      <c r="B159" s="302"/>
      <c r="C159" s="302"/>
      <c r="D159" s="302"/>
      <c r="E159" s="302"/>
      <c r="F159" s="302"/>
      <c r="G159" s="289"/>
      <c r="H159" s="289"/>
      <c r="I159" s="289"/>
      <c r="J159" s="289"/>
      <c r="K159" s="289"/>
      <c r="L159" s="289"/>
    </row>
    <row r="160" spans="1:12" ht="18.75" hidden="1" customHeight="1">
      <c r="A160" s="302" t="s">
        <v>399</v>
      </c>
      <c r="B160" s="302"/>
      <c r="C160" s="302"/>
      <c r="D160" s="302"/>
      <c r="E160" s="302"/>
      <c r="F160" s="302"/>
      <c r="G160" s="289"/>
      <c r="H160" s="289"/>
      <c r="I160" s="289"/>
      <c r="J160" s="289"/>
      <c r="K160" s="289"/>
      <c r="L160" s="289"/>
    </row>
    <row r="161" spans="1:12" ht="18.75" hidden="1" customHeight="1">
      <c r="A161" s="307" t="str">
        <f>A131</f>
        <v>②　　　年　月　日　から　　　年　月　日まで</v>
      </c>
      <c r="B161" s="307"/>
      <c r="C161" s="307"/>
      <c r="D161" s="307"/>
      <c r="E161" s="307"/>
      <c r="F161" s="307"/>
      <c r="G161" s="307"/>
      <c r="H161" s="307"/>
      <c r="I161" s="307"/>
      <c r="J161" s="307"/>
      <c r="K161" s="307"/>
      <c r="L161" s="307"/>
    </row>
    <row r="162" spans="1:12" ht="18.75" hidden="1" customHeight="1">
      <c r="A162" s="302" t="s">
        <v>398</v>
      </c>
      <c r="B162" s="302"/>
      <c r="C162" s="302"/>
      <c r="D162" s="302"/>
      <c r="E162" s="302"/>
      <c r="F162" s="302"/>
      <c r="G162" s="289"/>
      <c r="H162" s="289"/>
      <c r="I162" s="289"/>
      <c r="J162" s="289"/>
      <c r="K162" s="289"/>
      <c r="L162" s="289"/>
    </row>
    <row r="163" spans="1:12" ht="18.75" hidden="1" customHeight="1">
      <c r="A163" s="302" t="s">
        <v>399</v>
      </c>
      <c r="B163" s="302"/>
      <c r="C163" s="302"/>
      <c r="D163" s="302"/>
      <c r="E163" s="302"/>
      <c r="F163" s="302"/>
      <c r="G163" s="289"/>
      <c r="H163" s="289"/>
      <c r="I163" s="289"/>
      <c r="J163" s="289"/>
      <c r="K163" s="289"/>
      <c r="L163" s="289"/>
    </row>
    <row r="164" spans="1:12" ht="18.75" hidden="1" customHeight="1">
      <c r="A164" s="307" t="str">
        <f>A134</f>
        <v>③　　　年　月　日　から　　　年　月　日まで</v>
      </c>
      <c r="B164" s="307"/>
      <c r="C164" s="307"/>
      <c r="D164" s="307"/>
      <c r="E164" s="307"/>
      <c r="F164" s="307"/>
      <c r="G164" s="307"/>
      <c r="H164" s="307"/>
      <c r="I164" s="307"/>
      <c r="J164" s="307"/>
      <c r="K164" s="307"/>
      <c r="L164" s="307"/>
    </row>
    <row r="165" spans="1:12" ht="18.75" hidden="1" customHeight="1">
      <c r="A165" s="302" t="s">
        <v>398</v>
      </c>
      <c r="B165" s="302"/>
      <c r="C165" s="302"/>
      <c r="D165" s="302"/>
      <c r="E165" s="302"/>
      <c r="F165" s="302"/>
      <c r="G165" s="289"/>
      <c r="H165" s="289"/>
      <c r="I165" s="289"/>
      <c r="J165" s="289"/>
      <c r="K165" s="289"/>
      <c r="L165" s="289"/>
    </row>
    <row r="166" spans="1:12" ht="18.75" hidden="1" customHeight="1">
      <c r="A166" s="302" t="s">
        <v>399</v>
      </c>
      <c r="B166" s="302"/>
      <c r="C166" s="302"/>
      <c r="D166" s="302"/>
      <c r="E166" s="302"/>
      <c r="F166" s="302"/>
      <c r="G166" s="289"/>
      <c r="H166" s="289"/>
      <c r="I166" s="289"/>
      <c r="J166" s="289"/>
      <c r="K166" s="289"/>
      <c r="L166" s="289"/>
    </row>
    <row r="167" spans="1:12" ht="19.5" hidden="1" customHeight="1">
      <c r="A167" s="50" t="s">
        <v>397</v>
      </c>
      <c r="C167" s="306">
        <f>A28</f>
        <v>0</v>
      </c>
      <c r="D167" s="306"/>
      <c r="E167" s="306"/>
      <c r="F167" s="306"/>
      <c r="G167" s="306"/>
      <c r="H167" s="306"/>
      <c r="I167" s="306"/>
      <c r="J167" s="306"/>
      <c r="K167" s="306"/>
      <c r="L167" s="306"/>
    </row>
    <row r="168" spans="1:12" ht="18.75" hidden="1" customHeight="1">
      <c r="A168" s="307" t="str">
        <f>A128</f>
        <v>①　　　年　月　日　から　　　年　月　日まで （直近）</v>
      </c>
      <c r="B168" s="307"/>
      <c r="C168" s="307"/>
      <c r="D168" s="307"/>
      <c r="E168" s="307"/>
      <c r="F168" s="307"/>
      <c r="G168" s="307"/>
      <c r="H168" s="307"/>
      <c r="I168" s="307"/>
      <c r="J168" s="307"/>
      <c r="K168" s="307"/>
      <c r="L168" s="307"/>
    </row>
    <row r="169" spans="1:12" ht="18.75" hidden="1" customHeight="1">
      <c r="A169" s="302" t="s">
        <v>398</v>
      </c>
      <c r="B169" s="302"/>
      <c r="C169" s="302"/>
      <c r="D169" s="302"/>
      <c r="E169" s="302"/>
      <c r="F169" s="302"/>
      <c r="G169" s="289"/>
      <c r="H169" s="289"/>
      <c r="I169" s="289"/>
      <c r="J169" s="289"/>
      <c r="K169" s="289"/>
      <c r="L169" s="289"/>
    </row>
    <row r="170" spans="1:12" ht="18.75" hidden="1" customHeight="1">
      <c r="A170" s="302" t="s">
        <v>399</v>
      </c>
      <c r="B170" s="302"/>
      <c r="C170" s="302"/>
      <c r="D170" s="302"/>
      <c r="E170" s="302"/>
      <c r="F170" s="302"/>
      <c r="G170" s="289"/>
      <c r="H170" s="289"/>
      <c r="I170" s="289"/>
      <c r="J170" s="289"/>
      <c r="K170" s="289"/>
      <c r="L170" s="289"/>
    </row>
    <row r="171" spans="1:12" ht="18.75" hidden="1" customHeight="1">
      <c r="A171" s="307" t="str">
        <f>A131</f>
        <v>②　　　年　月　日　から　　　年　月　日まで</v>
      </c>
      <c r="B171" s="307"/>
      <c r="C171" s="307"/>
      <c r="D171" s="307"/>
      <c r="E171" s="307"/>
      <c r="F171" s="307"/>
      <c r="G171" s="307"/>
      <c r="H171" s="307"/>
      <c r="I171" s="307"/>
      <c r="J171" s="307"/>
      <c r="K171" s="307"/>
      <c r="L171" s="307"/>
    </row>
    <row r="172" spans="1:12" ht="18.75" hidden="1" customHeight="1">
      <c r="A172" s="302" t="s">
        <v>398</v>
      </c>
      <c r="B172" s="302"/>
      <c r="C172" s="302"/>
      <c r="D172" s="302"/>
      <c r="E172" s="302"/>
      <c r="F172" s="302"/>
      <c r="G172" s="289"/>
      <c r="H172" s="289"/>
      <c r="I172" s="289"/>
      <c r="J172" s="289"/>
      <c r="K172" s="289"/>
      <c r="L172" s="289"/>
    </row>
    <row r="173" spans="1:12" ht="18.75" hidden="1" customHeight="1">
      <c r="A173" s="302" t="s">
        <v>399</v>
      </c>
      <c r="B173" s="302"/>
      <c r="C173" s="302"/>
      <c r="D173" s="302"/>
      <c r="E173" s="302"/>
      <c r="F173" s="302"/>
      <c r="G173" s="289"/>
      <c r="H173" s="289"/>
      <c r="I173" s="289"/>
      <c r="J173" s="289"/>
      <c r="K173" s="289"/>
      <c r="L173" s="289"/>
    </row>
    <row r="174" spans="1:12" ht="18.75" hidden="1" customHeight="1">
      <c r="A174" s="307" t="str">
        <f>A134</f>
        <v>③　　　年　月　日　から　　　年　月　日まで</v>
      </c>
      <c r="B174" s="307"/>
      <c r="C174" s="307"/>
      <c r="D174" s="307"/>
      <c r="E174" s="307"/>
      <c r="F174" s="307"/>
      <c r="G174" s="307"/>
      <c r="H174" s="307"/>
      <c r="I174" s="307"/>
      <c r="J174" s="307"/>
      <c r="K174" s="307"/>
      <c r="L174" s="307"/>
    </row>
    <row r="175" spans="1:12" ht="18.75" hidden="1" customHeight="1">
      <c r="A175" s="302" t="s">
        <v>398</v>
      </c>
      <c r="B175" s="302"/>
      <c r="C175" s="302"/>
      <c r="D175" s="302"/>
      <c r="E175" s="302"/>
      <c r="F175" s="302"/>
      <c r="G175" s="289"/>
      <c r="H175" s="289"/>
      <c r="I175" s="289"/>
      <c r="J175" s="289"/>
      <c r="K175" s="289"/>
      <c r="L175" s="289"/>
    </row>
    <row r="176" spans="1:12" ht="18.75" hidden="1" customHeight="1">
      <c r="A176" s="302" t="s">
        <v>399</v>
      </c>
      <c r="B176" s="302"/>
      <c r="C176" s="302"/>
      <c r="D176" s="302"/>
      <c r="E176" s="302"/>
      <c r="F176" s="302"/>
      <c r="G176" s="289"/>
      <c r="H176" s="289"/>
      <c r="I176" s="289"/>
      <c r="J176" s="289"/>
      <c r="K176" s="289"/>
      <c r="L176" s="289"/>
    </row>
    <row r="177" spans="1:12" ht="19.5" hidden="1" customHeight="1">
      <c r="A177" s="50" t="s">
        <v>397</v>
      </c>
      <c r="C177" s="306">
        <f>A29</f>
        <v>0</v>
      </c>
      <c r="D177" s="306"/>
      <c r="E177" s="306"/>
      <c r="F177" s="306"/>
      <c r="G177" s="306"/>
      <c r="H177" s="306"/>
      <c r="I177" s="306"/>
      <c r="J177" s="306"/>
      <c r="K177" s="306"/>
      <c r="L177" s="306"/>
    </row>
    <row r="178" spans="1:12" ht="18.75" hidden="1" customHeight="1">
      <c r="A178" s="307" t="str">
        <f>A128</f>
        <v>①　　　年　月　日　から　　　年　月　日まで （直近）</v>
      </c>
      <c r="B178" s="307"/>
      <c r="C178" s="307"/>
      <c r="D178" s="307"/>
      <c r="E178" s="307"/>
      <c r="F178" s="307"/>
      <c r="G178" s="307"/>
      <c r="H178" s="307"/>
      <c r="I178" s="307"/>
      <c r="J178" s="307"/>
      <c r="K178" s="307"/>
      <c r="L178" s="307"/>
    </row>
    <row r="179" spans="1:12" ht="18.75" hidden="1" customHeight="1">
      <c r="A179" s="302" t="s">
        <v>398</v>
      </c>
      <c r="B179" s="302"/>
      <c r="C179" s="302"/>
      <c r="D179" s="302"/>
      <c r="E179" s="302"/>
      <c r="F179" s="302"/>
      <c r="G179" s="289"/>
      <c r="H179" s="289"/>
      <c r="I179" s="289"/>
      <c r="J179" s="289"/>
      <c r="K179" s="289"/>
      <c r="L179" s="289"/>
    </row>
    <row r="180" spans="1:12" ht="18.75" hidden="1" customHeight="1">
      <c r="A180" s="302" t="s">
        <v>399</v>
      </c>
      <c r="B180" s="302"/>
      <c r="C180" s="302"/>
      <c r="D180" s="302"/>
      <c r="E180" s="302"/>
      <c r="F180" s="302"/>
      <c r="G180" s="289"/>
      <c r="H180" s="289"/>
      <c r="I180" s="289"/>
      <c r="J180" s="289"/>
      <c r="K180" s="289"/>
      <c r="L180" s="289"/>
    </row>
    <row r="181" spans="1:12" ht="18.75" hidden="1" customHeight="1">
      <c r="A181" s="307" t="str">
        <f>A131</f>
        <v>②　　　年　月　日　から　　　年　月　日まで</v>
      </c>
      <c r="B181" s="307"/>
      <c r="C181" s="307"/>
      <c r="D181" s="307"/>
      <c r="E181" s="307"/>
      <c r="F181" s="307"/>
      <c r="G181" s="307"/>
      <c r="H181" s="307"/>
      <c r="I181" s="307"/>
      <c r="J181" s="307"/>
      <c r="K181" s="307"/>
      <c r="L181" s="307"/>
    </row>
    <row r="182" spans="1:12" ht="18.75" hidden="1" customHeight="1">
      <c r="A182" s="302" t="s">
        <v>398</v>
      </c>
      <c r="B182" s="302"/>
      <c r="C182" s="302"/>
      <c r="D182" s="302"/>
      <c r="E182" s="302"/>
      <c r="F182" s="302"/>
      <c r="G182" s="289"/>
      <c r="H182" s="289"/>
      <c r="I182" s="289"/>
      <c r="J182" s="289"/>
      <c r="K182" s="289"/>
      <c r="L182" s="289"/>
    </row>
    <row r="183" spans="1:12" ht="18.75" hidden="1" customHeight="1">
      <c r="A183" s="302" t="s">
        <v>399</v>
      </c>
      <c r="B183" s="302"/>
      <c r="C183" s="302"/>
      <c r="D183" s="302"/>
      <c r="E183" s="302"/>
      <c r="F183" s="302"/>
      <c r="G183" s="289"/>
      <c r="H183" s="289"/>
      <c r="I183" s="289"/>
      <c r="J183" s="289"/>
      <c r="K183" s="289"/>
      <c r="L183" s="289"/>
    </row>
    <row r="184" spans="1:12" ht="18.75" hidden="1" customHeight="1">
      <c r="A184" s="307" t="str">
        <f>A134</f>
        <v>③　　　年　月　日　から　　　年　月　日まで</v>
      </c>
      <c r="B184" s="307"/>
      <c r="C184" s="307"/>
      <c r="D184" s="307"/>
      <c r="E184" s="307"/>
      <c r="F184" s="307"/>
      <c r="G184" s="307"/>
      <c r="H184" s="307"/>
      <c r="I184" s="307"/>
      <c r="J184" s="307"/>
      <c r="K184" s="307"/>
      <c r="L184" s="307"/>
    </row>
    <row r="185" spans="1:12" ht="18.75" hidden="1" customHeight="1">
      <c r="A185" s="302" t="s">
        <v>398</v>
      </c>
      <c r="B185" s="302"/>
      <c r="C185" s="302"/>
      <c r="D185" s="302"/>
      <c r="E185" s="302"/>
      <c r="F185" s="302"/>
      <c r="G185" s="289"/>
      <c r="H185" s="289"/>
      <c r="I185" s="289"/>
      <c r="J185" s="289"/>
      <c r="K185" s="289"/>
      <c r="L185" s="289"/>
    </row>
    <row r="186" spans="1:12" ht="18.75" hidden="1" customHeight="1">
      <c r="A186" s="302" t="s">
        <v>399</v>
      </c>
      <c r="B186" s="302"/>
      <c r="C186" s="302"/>
      <c r="D186" s="302"/>
      <c r="E186" s="302"/>
      <c r="F186" s="302"/>
      <c r="G186" s="289"/>
      <c r="H186" s="289"/>
      <c r="I186" s="289"/>
      <c r="J186" s="289"/>
      <c r="K186" s="289"/>
      <c r="L186" s="289"/>
    </row>
    <row r="187" spans="1:12" ht="19.5" hidden="1" customHeight="1">
      <c r="A187" s="50" t="s">
        <v>397</v>
      </c>
      <c r="C187" s="306">
        <f>A30</f>
        <v>0</v>
      </c>
      <c r="D187" s="306"/>
      <c r="E187" s="306"/>
      <c r="F187" s="306"/>
      <c r="G187" s="306"/>
      <c r="H187" s="306"/>
      <c r="I187" s="306"/>
      <c r="J187" s="306"/>
      <c r="K187" s="306"/>
      <c r="L187" s="306"/>
    </row>
    <row r="188" spans="1:12" ht="18.75" hidden="1" customHeight="1">
      <c r="A188" s="307" t="str">
        <f>A128</f>
        <v>①　　　年　月　日　から　　　年　月　日まで （直近）</v>
      </c>
      <c r="B188" s="307"/>
      <c r="C188" s="307"/>
      <c r="D188" s="307"/>
      <c r="E188" s="307"/>
      <c r="F188" s="307"/>
      <c r="G188" s="307"/>
      <c r="H188" s="307"/>
      <c r="I188" s="307"/>
      <c r="J188" s="307"/>
      <c r="K188" s="307"/>
      <c r="L188" s="307"/>
    </row>
    <row r="189" spans="1:12" ht="18.75" hidden="1" customHeight="1">
      <c r="A189" s="302" t="s">
        <v>398</v>
      </c>
      <c r="B189" s="302"/>
      <c r="C189" s="302"/>
      <c r="D189" s="302"/>
      <c r="E189" s="302"/>
      <c r="F189" s="302"/>
      <c r="G189" s="289"/>
      <c r="H189" s="289"/>
      <c r="I189" s="289"/>
      <c r="J189" s="289"/>
      <c r="K189" s="289"/>
      <c r="L189" s="289"/>
    </row>
    <row r="190" spans="1:12" ht="18.75" hidden="1" customHeight="1">
      <c r="A190" s="302" t="s">
        <v>399</v>
      </c>
      <c r="B190" s="302"/>
      <c r="C190" s="302"/>
      <c r="D190" s="302"/>
      <c r="E190" s="302"/>
      <c r="F190" s="302"/>
      <c r="G190" s="289"/>
      <c r="H190" s="289"/>
      <c r="I190" s="289"/>
      <c r="J190" s="289"/>
      <c r="K190" s="289"/>
      <c r="L190" s="289"/>
    </row>
    <row r="191" spans="1:12" ht="18.75" hidden="1" customHeight="1">
      <c r="A191" s="307" t="str">
        <f>A131</f>
        <v>②　　　年　月　日　から　　　年　月　日まで</v>
      </c>
      <c r="B191" s="307"/>
      <c r="C191" s="307"/>
      <c r="D191" s="307"/>
      <c r="E191" s="307"/>
      <c r="F191" s="307"/>
      <c r="G191" s="307"/>
      <c r="H191" s="307"/>
      <c r="I191" s="307"/>
      <c r="J191" s="307"/>
      <c r="K191" s="307"/>
      <c r="L191" s="307"/>
    </row>
    <row r="192" spans="1:12" ht="18.75" hidden="1" customHeight="1">
      <c r="A192" s="302" t="s">
        <v>398</v>
      </c>
      <c r="B192" s="302"/>
      <c r="C192" s="302"/>
      <c r="D192" s="302"/>
      <c r="E192" s="302"/>
      <c r="F192" s="302"/>
      <c r="G192" s="289"/>
      <c r="H192" s="289"/>
      <c r="I192" s="289"/>
      <c r="J192" s="289"/>
      <c r="K192" s="289"/>
      <c r="L192" s="289"/>
    </row>
    <row r="193" spans="1:12" ht="18.75" hidden="1" customHeight="1">
      <c r="A193" s="302" t="s">
        <v>399</v>
      </c>
      <c r="B193" s="302"/>
      <c r="C193" s="302"/>
      <c r="D193" s="302"/>
      <c r="E193" s="302"/>
      <c r="F193" s="302"/>
      <c r="G193" s="289"/>
      <c r="H193" s="289"/>
      <c r="I193" s="289"/>
      <c r="J193" s="289"/>
      <c r="K193" s="289"/>
      <c r="L193" s="289"/>
    </row>
    <row r="194" spans="1:12" ht="18.75" hidden="1" customHeight="1">
      <c r="A194" s="307" t="str">
        <f>A134</f>
        <v>③　　　年　月　日　から　　　年　月　日まで</v>
      </c>
      <c r="B194" s="307"/>
      <c r="C194" s="307"/>
      <c r="D194" s="307"/>
      <c r="E194" s="307"/>
      <c r="F194" s="307"/>
      <c r="G194" s="307"/>
      <c r="H194" s="307"/>
      <c r="I194" s="307"/>
      <c r="J194" s="307"/>
      <c r="K194" s="307"/>
      <c r="L194" s="307"/>
    </row>
    <row r="195" spans="1:12" ht="18.75" hidden="1" customHeight="1">
      <c r="A195" s="302" t="s">
        <v>398</v>
      </c>
      <c r="B195" s="302"/>
      <c r="C195" s="302"/>
      <c r="D195" s="302"/>
      <c r="E195" s="302"/>
      <c r="F195" s="302"/>
      <c r="G195" s="289"/>
      <c r="H195" s="289"/>
      <c r="I195" s="289"/>
      <c r="J195" s="289"/>
      <c r="K195" s="289"/>
      <c r="L195" s="289"/>
    </row>
    <row r="196" spans="1:12" ht="18.75" hidden="1" customHeight="1">
      <c r="A196" s="302" t="s">
        <v>399</v>
      </c>
      <c r="B196" s="302"/>
      <c r="C196" s="302"/>
      <c r="D196" s="302"/>
      <c r="E196" s="302"/>
      <c r="F196" s="302"/>
      <c r="G196" s="289"/>
      <c r="H196" s="289"/>
      <c r="I196" s="289"/>
      <c r="J196" s="289"/>
      <c r="K196" s="289"/>
      <c r="L196" s="289"/>
    </row>
    <row r="197" spans="1:12" ht="19.5" hidden="1" customHeight="1">
      <c r="A197" s="50" t="s">
        <v>397</v>
      </c>
      <c r="C197" s="306">
        <f>A31</f>
        <v>0</v>
      </c>
      <c r="D197" s="306"/>
      <c r="E197" s="306"/>
      <c r="F197" s="306"/>
      <c r="G197" s="306"/>
      <c r="H197" s="306"/>
      <c r="I197" s="306"/>
      <c r="J197" s="306"/>
      <c r="K197" s="306"/>
      <c r="L197" s="306"/>
    </row>
    <row r="198" spans="1:12" ht="18.75" hidden="1" customHeight="1">
      <c r="A198" s="307" t="str">
        <f>A128</f>
        <v>①　　　年　月　日　から　　　年　月　日まで （直近）</v>
      </c>
      <c r="B198" s="307"/>
      <c r="C198" s="307"/>
      <c r="D198" s="307"/>
      <c r="E198" s="307"/>
      <c r="F198" s="307"/>
      <c r="G198" s="307"/>
      <c r="H198" s="307"/>
      <c r="I198" s="307"/>
      <c r="J198" s="307"/>
      <c r="K198" s="307"/>
      <c r="L198" s="307"/>
    </row>
    <row r="199" spans="1:12" ht="18.75" hidden="1" customHeight="1">
      <c r="A199" s="302" t="s">
        <v>398</v>
      </c>
      <c r="B199" s="302"/>
      <c r="C199" s="302"/>
      <c r="D199" s="302"/>
      <c r="E199" s="302"/>
      <c r="F199" s="302"/>
      <c r="G199" s="289"/>
      <c r="H199" s="289"/>
      <c r="I199" s="289"/>
      <c r="J199" s="289"/>
      <c r="K199" s="289"/>
      <c r="L199" s="289"/>
    </row>
    <row r="200" spans="1:12" ht="18.75" hidden="1" customHeight="1">
      <c r="A200" s="302" t="s">
        <v>399</v>
      </c>
      <c r="B200" s="302"/>
      <c r="C200" s="302"/>
      <c r="D200" s="302"/>
      <c r="E200" s="302"/>
      <c r="F200" s="302"/>
      <c r="G200" s="289"/>
      <c r="H200" s="289"/>
      <c r="I200" s="289"/>
      <c r="J200" s="289"/>
      <c r="K200" s="289"/>
      <c r="L200" s="289"/>
    </row>
    <row r="201" spans="1:12" ht="18.75" hidden="1" customHeight="1">
      <c r="A201" s="307" t="str">
        <f>A131</f>
        <v>②　　　年　月　日　から　　　年　月　日まで</v>
      </c>
      <c r="B201" s="307"/>
      <c r="C201" s="307"/>
      <c r="D201" s="307"/>
      <c r="E201" s="307"/>
      <c r="F201" s="307"/>
      <c r="G201" s="307"/>
      <c r="H201" s="307"/>
      <c r="I201" s="307"/>
      <c r="J201" s="307"/>
      <c r="K201" s="307"/>
      <c r="L201" s="307"/>
    </row>
    <row r="202" spans="1:12" ht="18.75" hidden="1" customHeight="1">
      <c r="A202" s="302" t="s">
        <v>398</v>
      </c>
      <c r="B202" s="302"/>
      <c r="C202" s="302"/>
      <c r="D202" s="302"/>
      <c r="E202" s="302"/>
      <c r="F202" s="302"/>
      <c r="G202" s="289"/>
      <c r="H202" s="289"/>
      <c r="I202" s="289"/>
      <c r="J202" s="289"/>
      <c r="K202" s="289"/>
      <c r="L202" s="289"/>
    </row>
    <row r="203" spans="1:12" ht="18.75" hidden="1" customHeight="1">
      <c r="A203" s="302" t="s">
        <v>399</v>
      </c>
      <c r="B203" s="302"/>
      <c r="C203" s="302"/>
      <c r="D203" s="302"/>
      <c r="E203" s="302"/>
      <c r="F203" s="302"/>
      <c r="G203" s="289"/>
      <c r="H203" s="289"/>
      <c r="I203" s="289"/>
      <c r="J203" s="289"/>
      <c r="K203" s="289"/>
      <c r="L203" s="289"/>
    </row>
    <row r="204" spans="1:12" ht="18.75" hidden="1" customHeight="1">
      <c r="A204" s="307" t="str">
        <f>A134</f>
        <v>③　　　年　月　日　から　　　年　月　日まで</v>
      </c>
      <c r="B204" s="307"/>
      <c r="C204" s="307"/>
      <c r="D204" s="307"/>
      <c r="E204" s="307"/>
      <c r="F204" s="307"/>
      <c r="G204" s="307"/>
      <c r="H204" s="307"/>
      <c r="I204" s="307"/>
      <c r="J204" s="307"/>
      <c r="K204" s="307"/>
      <c r="L204" s="307"/>
    </row>
    <row r="205" spans="1:12" ht="18.75" hidden="1" customHeight="1">
      <c r="A205" s="302" t="s">
        <v>398</v>
      </c>
      <c r="B205" s="302"/>
      <c r="C205" s="302"/>
      <c r="D205" s="302"/>
      <c r="E205" s="302"/>
      <c r="F205" s="302"/>
      <c r="G205" s="289"/>
      <c r="H205" s="289"/>
      <c r="I205" s="289"/>
      <c r="J205" s="289"/>
      <c r="K205" s="289"/>
      <c r="L205" s="289"/>
    </row>
    <row r="206" spans="1:12" ht="18.75" hidden="1" customHeight="1">
      <c r="A206" s="302" t="s">
        <v>399</v>
      </c>
      <c r="B206" s="302"/>
      <c r="C206" s="302"/>
      <c r="D206" s="302"/>
      <c r="E206" s="302"/>
      <c r="F206" s="302"/>
      <c r="G206" s="289"/>
      <c r="H206" s="289"/>
      <c r="I206" s="289"/>
      <c r="J206" s="289"/>
      <c r="K206" s="289"/>
      <c r="L206" s="289"/>
    </row>
    <row r="207" spans="1:12" ht="15.75" customHeight="1">
      <c r="A207" s="50" t="s">
        <v>400</v>
      </c>
    </row>
    <row r="208" spans="1:12" ht="15.75" customHeight="1">
      <c r="A208" s="50" t="s">
        <v>401</v>
      </c>
    </row>
    <row r="209" spans="1:13" ht="15.75" customHeight="1">
      <c r="A209" s="50" t="s">
        <v>402</v>
      </c>
    </row>
    <row r="210" spans="1:13">
      <c r="A210" s="50" t="s">
        <v>495</v>
      </c>
    </row>
    <row r="218" spans="1:13">
      <c r="M218" s="257" t="s">
        <v>363</v>
      </c>
    </row>
    <row r="219" spans="1:13">
      <c r="M219" s="257"/>
    </row>
    <row r="220" spans="1:13">
      <c r="M220" s="257"/>
    </row>
    <row r="221" spans="1:13">
      <c r="M221" s="257"/>
    </row>
    <row r="222" spans="1:13">
      <c r="M222" s="257"/>
    </row>
    <row r="223" spans="1:13">
      <c r="M223" s="257"/>
    </row>
    <row r="224" spans="1:13">
      <c r="M224" s="257"/>
    </row>
    <row r="225" spans="1:13">
      <c r="M225" s="257"/>
    </row>
    <row r="226" spans="1:13">
      <c r="M226" s="257"/>
    </row>
    <row r="227" spans="1:13">
      <c r="M227" s="257"/>
    </row>
    <row r="232" spans="1:13">
      <c r="K232" s="53" t="s">
        <v>329</v>
      </c>
      <c r="L232" s="117">
        <f>L104</f>
        <v>0</v>
      </c>
    </row>
    <row r="233" spans="1:13">
      <c r="K233" s="53" t="s">
        <v>181</v>
      </c>
      <c r="L233" s="117">
        <f>L105</f>
        <v>0</v>
      </c>
    </row>
    <row r="234" spans="1:13">
      <c r="K234" s="53" t="s">
        <v>182</v>
      </c>
      <c r="L234" s="117">
        <f>L106</f>
        <v>0</v>
      </c>
    </row>
    <row r="236" spans="1:13" ht="18" customHeight="1">
      <c r="A236" s="50" t="s">
        <v>413</v>
      </c>
    </row>
    <row r="237" spans="1:13" ht="18.75" customHeight="1">
      <c r="A237" s="308" t="s">
        <v>445</v>
      </c>
      <c r="B237" s="308"/>
      <c r="C237" s="308"/>
      <c r="D237" s="308"/>
      <c r="E237" s="308"/>
      <c r="F237" s="308"/>
      <c r="G237" s="308"/>
      <c r="H237" s="308"/>
      <c r="I237" s="308"/>
      <c r="J237" s="308"/>
      <c r="K237" s="308"/>
      <c r="L237" s="308"/>
    </row>
    <row r="238" spans="1:13" ht="19.5" customHeight="1">
      <c r="A238" s="213" t="s">
        <v>398</v>
      </c>
      <c r="B238" s="213"/>
      <c r="C238" s="213"/>
      <c r="D238" s="213"/>
      <c r="E238" s="213"/>
      <c r="F238" s="213"/>
      <c r="G238" s="289"/>
      <c r="H238" s="289"/>
      <c r="I238" s="289"/>
      <c r="J238" s="289"/>
      <c r="K238" s="289"/>
      <c r="L238" s="289"/>
    </row>
    <row r="239" spans="1:13" ht="19.5" customHeight="1">
      <c r="A239" s="213" t="s">
        <v>399</v>
      </c>
      <c r="B239" s="213"/>
      <c r="C239" s="213"/>
      <c r="D239" s="213"/>
      <c r="E239" s="213"/>
      <c r="F239" s="213"/>
      <c r="G239" s="289"/>
      <c r="H239" s="289"/>
      <c r="I239" s="289"/>
      <c r="J239" s="289"/>
      <c r="K239" s="289"/>
      <c r="L239" s="289"/>
    </row>
    <row r="240" spans="1:13" ht="15.75" customHeight="1">
      <c r="A240" s="50" t="s">
        <v>415</v>
      </c>
    </row>
    <row r="241" spans="1:12" ht="15.75" customHeight="1">
      <c r="A241" s="50" t="s">
        <v>414</v>
      </c>
    </row>
    <row r="242" spans="1:12" ht="15.75" customHeight="1">
      <c r="A242" s="50" t="s">
        <v>416</v>
      </c>
    </row>
    <row r="243" spans="1:12" ht="17.25" customHeight="1">
      <c r="A243" s="308" t="s">
        <v>445</v>
      </c>
      <c r="B243" s="308"/>
      <c r="C243" s="308"/>
      <c r="D243" s="308"/>
      <c r="E243" s="308"/>
      <c r="F243" s="308"/>
      <c r="G243" s="308"/>
      <c r="H243" s="308"/>
      <c r="I243" s="308"/>
      <c r="J243" s="308"/>
      <c r="K243" s="308"/>
      <c r="L243" s="308"/>
    </row>
    <row r="244" spans="1:12" ht="19.5" customHeight="1">
      <c r="A244" s="213" t="s">
        <v>398</v>
      </c>
      <c r="B244" s="213"/>
      <c r="C244" s="213"/>
      <c r="D244" s="213"/>
      <c r="E244" s="213"/>
      <c r="F244" s="213"/>
      <c r="G244" s="289"/>
      <c r="H244" s="289"/>
      <c r="I244" s="289"/>
      <c r="J244" s="289"/>
      <c r="K244" s="289"/>
      <c r="L244" s="289"/>
    </row>
    <row r="245" spans="1:12" ht="19.5" customHeight="1">
      <c r="A245" s="213" t="s">
        <v>399</v>
      </c>
      <c r="B245" s="213"/>
      <c r="C245" s="213"/>
      <c r="D245" s="213"/>
      <c r="E245" s="213"/>
      <c r="F245" s="213"/>
      <c r="G245" s="289"/>
      <c r="H245" s="289"/>
      <c r="I245" s="289"/>
      <c r="J245" s="289"/>
      <c r="K245" s="289"/>
      <c r="L245" s="289"/>
    </row>
    <row r="246" spans="1:12" ht="15.75" customHeight="1">
      <c r="A246" s="50" t="s">
        <v>426</v>
      </c>
    </row>
    <row r="247" spans="1:12" ht="15.75" customHeight="1">
      <c r="A247" s="50" t="s">
        <v>417</v>
      </c>
    </row>
    <row r="248" spans="1:12" ht="15.75" customHeight="1">
      <c r="A248" s="50" t="s">
        <v>418</v>
      </c>
    </row>
    <row r="249" spans="1:12" ht="39" customHeight="1">
      <c r="A249" s="303" t="s">
        <v>427</v>
      </c>
      <c r="B249" s="303"/>
      <c r="C249" s="303"/>
      <c r="D249" s="303"/>
      <c r="E249" s="303"/>
      <c r="F249" s="303"/>
      <c r="G249" s="303"/>
      <c r="H249" s="303"/>
      <c r="I249" s="285">
        <f>MAX(U129,U130,U131)</f>
        <v>0</v>
      </c>
      <c r="J249" s="286"/>
      <c r="K249" s="286"/>
      <c r="L249" s="286"/>
    </row>
    <row r="250" spans="1:12" ht="39" customHeight="1">
      <c r="A250" s="302" t="s">
        <v>419</v>
      </c>
      <c r="B250" s="302"/>
      <c r="C250" s="302"/>
      <c r="D250" s="302"/>
      <c r="E250" s="302"/>
      <c r="F250" s="302"/>
      <c r="G250" s="302"/>
      <c r="H250" s="302"/>
      <c r="I250" s="285">
        <f>J32</f>
        <v>0</v>
      </c>
      <c r="J250" s="286"/>
      <c r="K250" s="286"/>
      <c r="L250" s="286"/>
    </row>
    <row r="251" spans="1:12" ht="39" customHeight="1">
      <c r="A251" s="303" t="s">
        <v>428</v>
      </c>
      <c r="B251" s="303"/>
      <c r="C251" s="303"/>
      <c r="D251" s="303"/>
      <c r="E251" s="303"/>
      <c r="F251" s="303"/>
      <c r="G251" s="303"/>
      <c r="H251" s="303"/>
      <c r="I251" s="290">
        <f>ROUND(MIN(I249,I250)*0.3,0)</f>
        <v>0</v>
      </c>
      <c r="J251" s="290"/>
      <c r="K251" s="290"/>
      <c r="L251" s="290"/>
    </row>
    <row r="253" spans="1:12">
      <c r="A253" s="50" t="s">
        <v>420</v>
      </c>
    </row>
    <row r="254" spans="1:12" ht="17.25" customHeight="1">
      <c r="A254" s="213" t="s">
        <v>421</v>
      </c>
      <c r="B254" s="213"/>
      <c r="C254" s="213"/>
      <c r="D254" s="213"/>
      <c r="E254" s="213"/>
      <c r="F254" s="213"/>
      <c r="G254" s="213"/>
      <c r="H254" s="213" t="s">
        <v>422</v>
      </c>
      <c r="I254" s="213"/>
      <c r="J254" s="213"/>
      <c r="K254" s="213"/>
      <c r="L254" s="213"/>
    </row>
    <row r="255" spans="1:12" ht="17.25" customHeight="1">
      <c r="A255" s="298"/>
      <c r="B255" s="298"/>
      <c r="C255" s="298"/>
      <c r="D255" s="298"/>
      <c r="E255" s="298"/>
      <c r="F255" s="298"/>
      <c r="G255" s="298"/>
      <c r="H255" s="289"/>
      <c r="I255" s="289"/>
      <c r="J255" s="289"/>
      <c r="K255" s="289"/>
      <c r="L255" s="289"/>
    </row>
    <row r="256" spans="1:12" ht="17.25" customHeight="1">
      <c r="A256" s="298"/>
      <c r="B256" s="298"/>
      <c r="C256" s="298"/>
      <c r="D256" s="298"/>
      <c r="E256" s="298"/>
      <c r="F256" s="298"/>
      <c r="G256" s="298"/>
      <c r="H256" s="289"/>
      <c r="I256" s="289"/>
      <c r="J256" s="289"/>
      <c r="K256" s="289"/>
      <c r="L256" s="289"/>
    </row>
    <row r="257" spans="1:12" ht="17.25" customHeight="1">
      <c r="A257" s="298"/>
      <c r="B257" s="298"/>
      <c r="C257" s="298"/>
      <c r="D257" s="298"/>
      <c r="E257" s="298"/>
      <c r="F257" s="298"/>
      <c r="G257" s="298"/>
      <c r="H257" s="289"/>
      <c r="I257" s="289"/>
      <c r="J257" s="289"/>
      <c r="K257" s="289"/>
      <c r="L257" s="289"/>
    </row>
    <row r="258" spans="1:12" ht="17.25" customHeight="1">
      <c r="A258" s="298"/>
      <c r="B258" s="298"/>
      <c r="C258" s="298"/>
      <c r="D258" s="298"/>
      <c r="E258" s="298"/>
      <c r="F258" s="298"/>
      <c r="G258" s="298"/>
      <c r="H258" s="289"/>
      <c r="I258" s="289"/>
      <c r="J258" s="289"/>
      <c r="K258" s="289"/>
      <c r="L258" s="289"/>
    </row>
    <row r="259" spans="1:12" ht="17.25" customHeight="1">
      <c r="A259" s="298"/>
      <c r="B259" s="298"/>
      <c r="C259" s="298"/>
      <c r="D259" s="298"/>
      <c r="E259" s="298"/>
      <c r="F259" s="298"/>
      <c r="G259" s="298"/>
      <c r="H259" s="289"/>
      <c r="I259" s="289"/>
      <c r="J259" s="289"/>
      <c r="K259" s="289"/>
      <c r="L259" s="289"/>
    </row>
    <row r="260" spans="1:12" ht="17.25" customHeight="1">
      <c r="A260" s="298"/>
      <c r="B260" s="298"/>
      <c r="C260" s="298"/>
      <c r="D260" s="298"/>
      <c r="E260" s="298"/>
      <c r="F260" s="298"/>
      <c r="G260" s="298"/>
      <c r="H260" s="289"/>
      <c r="I260" s="289"/>
      <c r="J260" s="289"/>
      <c r="K260" s="289"/>
      <c r="L260" s="289"/>
    </row>
    <row r="261" spans="1:12" ht="17.25" hidden="1" customHeight="1">
      <c r="A261" s="298"/>
      <c r="B261" s="298"/>
      <c r="C261" s="298"/>
      <c r="D261" s="298"/>
      <c r="E261" s="298"/>
      <c r="F261" s="298"/>
      <c r="G261" s="298"/>
      <c r="H261" s="289"/>
      <c r="I261" s="289"/>
      <c r="J261" s="289"/>
      <c r="K261" s="289"/>
      <c r="L261" s="289"/>
    </row>
    <row r="262" spans="1:12" ht="17.25" hidden="1" customHeight="1">
      <c r="A262" s="298"/>
      <c r="B262" s="298"/>
      <c r="C262" s="298"/>
      <c r="D262" s="298"/>
      <c r="E262" s="298"/>
      <c r="F262" s="298"/>
      <c r="G262" s="298"/>
      <c r="H262" s="289"/>
      <c r="I262" s="289"/>
      <c r="J262" s="289"/>
      <c r="K262" s="289"/>
      <c r="L262" s="289"/>
    </row>
    <row r="263" spans="1:12" ht="17.25" hidden="1" customHeight="1">
      <c r="A263" s="298"/>
      <c r="B263" s="298"/>
      <c r="C263" s="298"/>
      <c r="D263" s="298"/>
      <c r="E263" s="298"/>
      <c r="F263" s="298"/>
      <c r="G263" s="298"/>
      <c r="H263" s="289"/>
      <c r="I263" s="289"/>
      <c r="J263" s="289"/>
      <c r="K263" s="289"/>
      <c r="L263" s="289"/>
    </row>
    <row r="264" spans="1:12" ht="17.25" hidden="1" customHeight="1">
      <c r="A264" s="298"/>
      <c r="B264" s="298"/>
      <c r="C264" s="298"/>
      <c r="D264" s="298"/>
      <c r="E264" s="298"/>
      <c r="F264" s="298"/>
      <c r="G264" s="298"/>
      <c r="H264" s="289"/>
      <c r="I264" s="289"/>
      <c r="J264" s="289"/>
      <c r="K264" s="289"/>
      <c r="L264" s="289"/>
    </row>
    <row r="265" spans="1:12" ht="17.25" hidden="1" customHeight="1">
      <c r="A265" s="298"/>
      <c r="B265" s="298"/>
      <c r="C265" s="298"/>
      <c r="D265" s="298"/>
      <c r="E265" s="298"/>
      <c r="F265" s="298"/>
      <c r="G265" s="298"/>
      <c r="H265" s="289"/>
      <c r="I265" s="289"/>
      <c r="J265" s="289"/>
      <c r="K265" s="289"/>
      <c r="L265" s="289"/>
    </row>
    <row r="266" spans="1:12" ht="17.25" hidden="1" customHeight="1">
      <c r="A266" s="298"/>
      <c r="B266" s="298"/>
      <c r="C266" s="298"/>
      <c r="D266" s="298"/>
      <c r="E266" s="298"/>
      <c r="F266" s="298"/>
      <c r="G266" s="298"/>
      <c r="H266" s="289"/>
      <c r="I266" s="289"/>
      <c r="J266" s="289"/>
      <c r="K266" s="289"/>
      <c r="L266" s="289"/>
    </row>
    <row r="267" spans="1:12" ht="17.25" hidden="1" customHeight="1">
      <c r="A267" s="298"/>
      <c r="B267" s="298"/>
      <c r="C267" s="298"/>
      <c r="D267" s="298"/>
      <c r="E267" s="298"/>
      <c r="F267" s="298"/>
      <c r="G267" s="298"/>
      <c r="H267" s="289"/>
      <c r="I267" s="289"/>
      <c r="J267" s="289"/>
      <c r="K267" s="289"/>
      <c r="L267" s="289"/>
    </row>
    <row r="268" spans="1:12" ht="17.25" hidden="1" customHeight="1">
      <c r="A268" s="298"/>
      <c r="B268" s="298"/>
      <c r="C268" s="298"/>
      <c r="D268" s="298"/>
      <c r="E268" s="298"/>
      <c r="F268" s="298"/>
      <c r="G268" s="298"/>
      <c r="H268" s="289"/>
      <c r="I268" s="289"/>
      <c r="J268" s="289"/>
      <c r="K268" s="289"/>
      <c r="L268" s="289"/>
    </row>
    <row r="269" spans="1:12" ht="17.25" hidden="1" customHeight="1">
      <c r="A269" s="298"/>
      <c r="B269" s="298"/>
      <c r="C269" s="298"/>
      <c r="D269" s="298"/>
      <c r="E269" s="298"/>
      <c r="F269" s="298"/>
      <c r="G269" s="298"/>
      <c r="H269" s="289"/>
      <c r="I269" s="289"/>
      <c r="J269" s="289"/>
      <c r="K269" s="289"/>
      <c r="L269" s="289"/>
    </row>
    <row r="270" spans="1:12" ht="17.25" hidden="1" customHeight="1">
      <c r="A270" s="298"/>
      <c r="B270" s="298"/>
      <c r="C270" s="298"/>
      <c r="D270" s="298"/>
      <c r="E270" s="298"/>
      <c r="F270" s="298"/>
      <c r="G270" s="298"/>
      <c r="H270" s="289"/>
      <c r="I270" s="289"/>
      <c r="J270" s="289"/>
      <c r="K270" s="289"/>
      <c r="L270" s="289"/>
    </row>
    <row r="271" spans="1:12" ht="17.25" hidden="1" customHeight="1">
      <c r="A271" s="298"/>
      <c r="B271" s="298"/>
      <c r="C271" s="298"/>
      <c r="D271" s="298"/>
      <c r="E271" s="298"/>
      <c r="F271" s="298"/>
      <c r="G271" s="298"/>
      <c r="H271" s="289"/>
      <c r="I271" s="289"/>
      <c r="J271" s="289"/>
      <c r="K271" s="289"/>
      <c r="L271" s="289"/>
    </row>
    <row r="272" spans="1:12" ht="17.25" hidden="1" customHeight="1">
      <c r="A272" s="298"/>
      <c r="B272" s="298"/>
      <c r="C272" s="298"/>
      <c r="D272" s="298"/>
      <c r="E272" s="298"/>
      <c r="F272" s="298"/>
      <c r="G272" s="298"/>
      <c r="H272" s="289"/>
      <c r="I272" s="289"/>
      <c r="J272" s="289"/>
      <c r="K272" s="289"/>
      <c r="L272" s="289"/>
    </row>
    <row r="273" spans="1:12" ht="17.25" hidden="1" customHeight="1">
      <c r="A273" s="298"/>
      <c r="B273" s="298"/>
      <c r="C273" s="298"/>
      <c r="D273" s="298"/>
      <c r="E273" s="298"/>
      <c r="F273" s="298"/>
      <c r="G273" s="298"/>
      <c r="H273" s="289"/>
      <c r="I273" s="289"/>
      <c r="J273" s="289"/>
      <c r="K273" s="289"/>
      <c r="L273" s="289"/>
    </row>
    <row r="274" spans="1:12" ht="17.25" hidden="1" customHeight="1">
      <c r="A274" s="298"/>
      <c r="B274" s="298"/>
      <c r="C274" s="298"/>
      <c r="D274" s="298"/>
      <c r="E274" s="298"/>
      <c r="F274" s="298"/>
      <c r="G274" s="298"/>
      <c r="H274" s="289"/>
      <c r="I274" s="289"/>
      <c r="J274" s="289"/>
      <c r="K274" s="289"/>
      <c r="L274" s="289"/>
    </row>
    <row r="275" spans="1:12" ht="17.25" hidden="1" customHeight="1">
      <c r="A275" s="298"/>
      <c r="B275" s="298"/>
      <c r="C275" s="298"/>
      <c r="D275" s="298"/>
      <c r="E275" s="298"/>
      <c r="F275" s="298"/>
      <c r="G275" s="298"/>
      <c r="H275" s="289"/>
      <c r="I275" s="289"/>
      <c r="J275" s="289"/>
      <c r="K275" s="289"/>
      <c r="L275" s="289"/>
    </row>
    <row r="276" spans="1:12" ht="21" customHeight="1">
      <c r="A276" s="213" t="s">
        <v>423</v>
      </c>
      <c r="B276" s="213"/>
      <c r="C276" s="213"/>
      <c r="D276" s="213"/>
      <c r="E276" s="213"/>
      <c r="F276" s="213"/>
      <c r="G276" s="213"/>
      <c r="H276" s="290">
        <f>SUM(H255:L275)</f>
        <v>0</v>
      </c>
      <c r="I276" s="290"/>
      <c r="J276" s="290"/>
      <c r="K276" s="290"/>
      <c r="L276" s="290"/>
    </row>
    <row r="277" spans="1:12">
      <c r="A277" s="50" t="s">
        <v>424</v>
      </c>
    </row>
    <row r="278" spans="1:12">
      <c r="A278" s="50" t="s">
        <v>425</v>
      </c>
    </row>
    <row r="301" spans="2:6" hidden="1">
      <c r="B301" s="50" t="s">
        <v>66</v>
      </c>
      <c r="E301" s="50" t="s">
        <v>436</v>
      </c>
      <c r="F301" s="50" t="s">
        <v>436</v>
      </c>
    </row>
    <row r="302" spans="2:6" hidden="1">
      <c r="B302" s="50" t="s">
        <v>61</v>
      </c>
      <c r="E302" s="50" t="s">
        <v>437</v>
      </c>
      <c r="F302" s="50" t="s">
        <v>437</v>
      </c>
    </row>
    <row r="303" spans="2:6" hidden="1">
      <c r="B303" s="50" t="s">
        <v>59</v>
      </c>
      <c r="E303" s="50" t="s">
        <v>438</v>
      </c>
      <c r="F303" s="50" t="s">
        <v>438</v>
      </c>
    </row>
    <row r="304" spans="2:6" hidden="1">
      <c r="B304" s="50" t="s">
        <v>56</v>
      </c>
      <c r="F304" s="50" t="s">
        <v>439</v>
      </c>
    </row>
    <row r="305" spans="2:6" hidden="1">
      <c r="B305" s="50" t="s">
        <v>77</v>
      </c>
      <c r="F305" s="50" t="s">
        <v>440</v>
      </c>
    </row>
    <row r="306" spans="2:6" hidden="1">
      <c r="B306" s="50" t="s">
        <v>70</v>
      </c>
      <c r="F306" s="50" t="s">
        <v>441</v>
      </c>
    </row>
    <row r="307" spans="2:6" hidden="1">
      <c r="B307" s="50" t="s">
        <v>58</v>
      </c>
    </row>
    <row r="308" spans="2:6" hidden="1">
      <c r="B308" s="50" t="s">
        <v>76</v>
      </c>
    </row>
    <row r="309" spans="2:6" hidden="1">
      <c r="B309" s="50" t="s">
        <v>81</v>
      </c>
    </row>
    <row r="310" spans="2:6" hidden="1">
      <c r="B310" s="50" t="s">
        <v>71</v>
      </c>
    </row>
    <row r="311" spans="2:6" hidden="1">
      <c r="B311" s="50" t="s">
        <v>86</v>
      </c>
    </row>
    <row r="312" spans="2:6" hidden="1">
      <c r="B312" s="50" t="s">
        <v>85</v>
      </c>
    </row>
    <row r="313" spans="2:6" hidden="1">
      <c r="B313" s="50" t="s">
        <v>87</v>
      </c>
    </row>
    <row r="314" spans="2:6" hidden="1">
      <c r="B314" s="50" t="s">
        <v>72</v>
      </c>
    </row>
    <row r="315" spans="2:6" hidden="1">
      <c r="B315" s="50" t="s">
        <v>82</v>
      </c>
    </row>
    <row r="316" spans="2:6" hidden="1">
      <c r="B316" s="50" t="s">
        <v>91</v>
      </c>
    </row>
    <row r="317" spans="2:6" hidden="1">
      <c r="B317" s="50" t="s">
        <v>83</v>
      </c>
    </row>
    <row r="318" spans="2:6" hidden="1">
      <c r="B318" s="50" t="s">
        <v>506</v>
      </c>
    </row>
    <row r="319" spans="2:6" hidden="1">
      <c r="B319" s="50" t="s">
        <v>496</v>
      </c>
    </row>
    <row r="320" spans="2:6" ht="15" hidden="1" customHeight="1">
      <c r="B320" s="50" t="s">
        <v>497</v>
      </c>
    </row>
    <row r="321" spans="2:2" hidden="1">
      <c r="B321" s="50" t="s">
        <v>498</v>
      </c>
    </row>
    <row r="322" spans="2:2" hidden="1">
      <c r="B322" s="50" t="s">
        <v>499</v>
      </c>
    </row>
    <row r="323" spans="2:2" hidden="1">
      <c r="B323" s="50" t="s">
        <v>500</v>
      </c>
    </row>
    <row r="324" spans="2:2" hidden="1">
      <c r="B324" s="50" t="s">
        <v>501</v>
      </c>
    </row>
  </sheetData>
  <mergeCells count="284">
    <mergeCell ref="A276:G276"/>
    <mergeCell ref="H276:L276"/>
    <mergeCell ref="A273:G273"/>
    <mergeCell ref="H273:L273"/>
    <mergeCell ref="A274:G274"/>
    <mergeCell ref="H274:L274"/>
    <mergeCell ref="A275:G275"/>
    <mergeCell ref="H275:L275"/>
    <mergeCell ref="A270:G270"/>
    <mergeCell ref="H270:L270"/>
    <mergeCell ref="A271:G271"/>
    <mergeCell ref="H271:L271"/>
    <mergeCell ref="A272:G272"/>
    <mergeCell ref="H272:L272"/>
    <mergeCell ref="A267:G267"/>
    <mergeCell ref="H267:L267"/>
    <mergeCell ref="A268:G268"/>
    <mergeCell ref="H268:L268"/>
    <mergeCell ref="A269:G269"/>
    <mergeCell ref="H269:L269"/>
    <mergeCell ref="A264:G264"/>
    <mergeCell ref="H264:L264"/>
    <mergeCell ref="A265:G265"/>
    <mergeCell ref="H265:L265"/>
    <mergeCell ref="A266:G266"/>
    <mergeCell ref="H266:L266"/>
    <mergeCell ref="A261:G261"/>
    <mergeCell ref="H261:L261"/>
    <mergeCell ref="A262:G262"/>
    <mergeCell ref="H262:L262"/>
    <mergeCell ref="A263:G263"/>
    <mergeCell ref="H263:L263"/>
    <mergeCell ref="A258:G258"/>
    <mergeCell ref="H258:L258"/>
    <mergeCell ref="A259:G259"/>
    <mergeCell ref="H259:L259"/>
    <mergeCell ref="A260:G260"/>
    <mergeCell ref="H260:L260"/>
    <mergeCell ref="A255:G255"/>
    <mergeCell ref="H255:L255"/>
    <mergeCell ref="A256:G256"/>
    <mergeCell ref="H256:L256"/>
    <mergeCell ref="A257:G257"/>
    <mergeCell ref="H257:L257"/>
    <mergeCell ref="A250:H250"/>
    <mergeCell ref="I250:L250"/>
    <mergeCell ref="A251:H251"/>
    <mergeCell ref="I251:L251"/>
    <mergeCell ref="A254:G254"/>
    <mergeCell ref="H254:L254"/>
    <mergeCell ref="A244:F244"/>
    <mergeCell ref="G244:L244"/>
    <mergeCell ref="A245:F245"/>
    <mergeCell ref="G245:L245"/>
    <mergeCell ref="A249:H249"/>
    <mergeCell ref="I249:L249"/>
    <mergeCell ref="A237:L237"/>
    <mergeCell ref="A238:F238"/>
    <mergeCell ref="G238:L238"/>
    <mergeCell ref="A239:F239"/>
    <mergeCell ref="G239:L239"/>
    <mergeCell ref="A243:L243"/>
    <mergeCell ref="A204:L204"/>
    <mergeCell ref="A205:F205"/>
    <mergeCell ref="G205:L205"/>
    <mergeCell ref="A206:F206"/>
    <mergeCell ref="G206:L206"/>
    <mergeCell ref="M218:M227"/>
    <mergeCell ref="A200:F200"/>
    <mergeCell ref="G200:L200"/>
    <mergeCell ref="A201:L201"/>
    <mergeCell ref="A202:F202"/>
    <mergeCell ref="G202:L202"/>
    <mergeCell ref="A203:F203"/>
    <mergeCell ref="G203:L203"/>
    <mergeCell ref="A196:F196"/>
    <mergeCell ref="G196:L196"/>
    <mergeCell ref="C197:L197"/>
    <mergeCell ref="A198:L198"/>
    <mergeCell ref="A199:F199"/>
    <mergeCell ref="G199:L199"/>
    <mergeCell ref="A192:F192"/>
    <mergeCell ref="G192:L192"/>
    <mergeCell ref="A193:F193"/>
    <mergeCell ref="G193:L193"/>
    <mergeCell ref="A194:L194"/>
    <mergeCell ref="A195:F195"/>
    <mergeCell ref="G195:L195"/>
    <mergeCell ref="A188:L188"/>
    <mergeCell ref="A189:F189"/>
    <mergeCell ref="G189:L189"/>
    <mergeCell ref="A190:F190"/>
    <mergeCell ref="G190:L190"/>
    <mergeCell ref="A191:L191"/>
    <mergeCell ref="A184:L184"/>
    <mergeCell ref="A185:F185"/>
    <mergeCell ref="G185:L185"/>
    <mergeCell ref="A186:F186"/>
    <mergeCell ref="G186:L186"/>
    <mergeCell ref="C187:L187"/>
    <mergeCell ref="A180:F180"/>
    <mergeCell ref="G180:L180"/>
    <mergeCell ref="A181:L181"/>
    <mergeCell ref="A182:F182"/>
    <mergeCell ref="G182:L182"/>
    <mergeCell ref="A183:F183"/>
    <mergeCell ref="G183:L183"/>
    <mergeCell ref="A176:F176"/>
    <mergeCell ref="G176:L176"/>
    <mergeCell ref="C177:L177"/>
    <mergeCell ref="A178:L178"/>
    <mergeCell ref="A179:F179"/>
    <mergeCell ref="G179:L179"/>
    <mergeCell ref="A172:F172"/>
    <mergeCell ref="G172:L172"/>
    <mergeCell ref="A173:F173"/>
    <mergeCell ref="G173:L173"/>
    <mergeCell ref="A174:L174"/>
    <mergeCell ref="A175:F175"/>
    <mergeCell ref="G175:L175"/>
    <mergeCell ref="A168:L168"/>
    <mergeCell ref="A169:F169"/>
    <mergeCell ref="G169:L169"/>
    <mergeCell ref="A170:F170"/>
    <mergeCell ref="G170:L170"/>
    <mergeCell ref="A171:L171"/>
    <mergeCell ref="A164:L164"/>
    <mergeCell ref="A165:F165"/>
    <mergeCell ref="G165:L165"/>
    <mergeCell ref="A166:F166"/>
    <mergeCell ref="G166:L166"/>
    <mergeCell ref="C167:L167"/>
    <mergeCell ref="A160:F160"/>
    <mergeCell ref="G160:L160"/>
    <mergeCell ref="A161:L161"/>
    <mergeCell ref="A162:F162"/>
    <mergeCell ref="G162:L162"/>
    <mergeCell ref="A163:F163"/>
    <mergeCell ref="G163:L163"/>
    <mergeCell ref="A156:F156"/>
    <mergeCell ref="G156:L156"/>
    <mergeCell ref="C157:L157"/>
    <mergeCell ref="A158:L158"/>
    <mergeCell ref="A159:F159"/>
    <mergeCell ref="G159:L159"/>
    <mergeCell ref="A152:F152"/>
    <mergeCell ref="G152:L152"/>
    <mergeCell ref="A153:F153"/>
    <mergeCell ref="G153:L153"/>
    <mergeCell ref="A154:L154"/>
    <mergeCell ref="A155:F155"/>
    <mergeCell ref="G155:L155"/>
    <mergeCell ref="A148:L148"/>
    <mergeCell ref="A149:F149"/>
    <mergeCell ref="G149:L149"/>
    <mergeCell ref="A150:F150"/>
    <mergeCell ref="G150:L150"/>
    <mergeCell ref="A151:L151"/>
    <mergeCell ref="A144:L144"/>
    <mergeCell ref="A145:F145"/>
    <mergeCell ref="G145:L145"/>
    <mergeCell ref="A146:F146"/>
    <mergeCell ref="G146:L146"/>
    <mergeCell ref="C147:L147"/>
    <mergeCell ref="A140:F140"/>
    <mergeCell ref="G140:L140"/>
    <mergeCell ref="A141:L141"/>
    <mergeCell ref="A142:F142"/>
    <mergeCell ref="G142:L142"/>
    <mergeCell ref="A143:F143"/>
    <mergeCell ref="G143:L143"/>
    <mergeCell ref="A136:F136"/>
    <mergeCell ref="G136:L136"/>
    <mergeCell ref="C137:L137"/>
    <mergeCell ref="A138:L138"/>
    <mergeCell ref="A139:F139"/>
    <mergeCell ref="G139:L139"/>
    <mergeCell ref="A132:F132"/>
    <mergeCell ref="G132:L132"/>
    <mergeCell ref="A133:F133"/>
    <mergeCell ref="G133:L133"/>
    <mergeCell ref="A134:L134"/>
    <mergeCell ref="A135:F135"/>
    <mergeCell ref="G135:L135"/>
    <mergeCell ref="A128:L128"/>
    <mergeCell ref="A129:F129"/>
    <mergeCell ref="G129:L129"/>
    <mergeCell ref="A130:F130"/>
    <mergeCell ref="G130:L130"/>
    <mergeCell ref="A131:L131"/>
    <mergeCell ref="A82:C82"/>
    <mergeCell ref="D82:H82"/>
    <mergeCell ref="A83:C83"/>
    <mergeCell ref="D83:H83"/>
    <mergeCell ref="M92:M101"/>
    <mergeCell ref="C127:L127"/>
    <mergeCell ref="A79:C79"/>
    <mergeCell ref="D79:H79"/>
    <mergeCell ref="A80:C80"/>
    <mergeCell ref="D80:H80"/>
    <mergeCell ref="A81:C81"/>
    <mergeCell ref="D81:H81"/>
    <mergeCell ref="A76:C76"/>
    <mergeCell ref="D76:H76"/>
    <mergeCell ref="A77:C77"/>
    <mergeCell ref="D77:H77"/>
    <mergeCell ref="A78:C78"/>
    <mergeCell ref="D78:H78"/>
    <mergeCell ref="A64:L64"/>
    <mergeCell ref="A65:L65"/>
    <mergeCell ref="A66:L66"/>
    <mergeCell ref="A68:L68"/>
    <mergeCell ref="A69:L69"/>
    <mergeCell ref="A75:C75"/>
    <mergeCell ref="D75:H75"/>
    <mergeCell ref="A61:H61"/>
    <mergeCell ref="I61:K61"/>
    <mergeCell ref="A62:H62"/>
    <mergeCell ref="I62:K62"/>
    <mergeCell ref="A63:H63"/>
    <mergeCell ref="I63:K63"/>
    <mergeCell ref="A39:L39"/>
    <mergeCell ref="M42:M51"/>
    <mergeCell ref="A59:H59"/>
    <mergeCell ref="I59:K59"/>
    <mergeCell ref="A60:H60"/>
    <mergeCell ref="I60:K60"/>
    <mergeCell ref="A32:F32"/>
    <mergeCell ref="G32:I32"/>
    <mergeCell ref="J32:K32"/>
    <mergeCell ref="A33:L33"/>
    <mergeCell ref="A35:L35"/>
    <mergeCell ref="A37:L37"/>
    <mergeCell ref="A30:C30"/>
    <mergeCell ref="D30:F30"/>
    <mergeCell ref="G30:I30"/>
    <mergeCell ref="J30:K30"/>
    <mergeCell ref="A31:C31"/>
    <mergeCell ref="D31:F31"/>
    <mergeCell ref="G31:I31"/>
    <mergeCell ref="J31:K31"/>
    <mergeCell ref="A28:C28"/>
    <mergeCell ref="D28:F28"/>
    <mergeCell ref="G28:I28"/>
    <mergeCell ref="J28:K28"/>
    <mergeCell ref="A29:C29"/>
    <mergeCell ref="D29:F29"/>
    <mergeCell ref="G29:I29"/>
    <mergeCell ref="J29:K29"/>
    <mergeCell ref="A26:C26"/>
    <mergeCell ref="D26:F26"/>
    <mergeCell ref="G26:I26"/>
    <mergeCell ref="J26:K26"/>
    <mergeCell ref="A27:C27"/>
    <mergeCell ref="D27:F27"/>
    <mergeCell ref="G27:I27"/>
    <mergeCell ref="J27:K27"/>
    <mergeCell ref="A24:C24"/>
    <mergeCell ref="D24:F24"/>
    <mergeCell ref="G24:I24"/>
    <mergeCell ref="J24:K24"/>
    <mergeCell ref="A25:C25"/>
    <mergeCell ref="D25:F25"/>
    <mergeCell ref="G25:I25"/>
    <mergeCell ref="J25:K25"/>
    <mergeCell ref="A16:B16"/>
    <mergeCell ref="C16:G16"/>
    <mergeCell ref="H16:J16"/>
    <mergeCell ref="K16:L16"/>
    <mergeCell ref="A17:L17"/>
    <mergeCell ref="A23:C23"/>
    <mergeCell ref="D23:F23"/>
    <mergeCell ref="G23:I23"/>
    <mergeCell ref="J23:K23"/>
    <mergeCell ref="A6:L6"/>
    <mergeCell ref="A8:L8"/>
    <mergeCell ref="A9:L9"/>
    <mergeCell ref="A10:L10"/>
    <mergeCell ref="A11:L11"/>
    <mergeCell ref="A14:G14"/>
    <mergeCell ref="H14:J15"/>
    <mergeCell ref="K14:L15"/>
    <mergeCell ref="A15:B15"/>
    <mergeCell ref="C15:G15"/>
  </mergeCells>
  <phoneticPr fontId="1"/>
  <dataValidations count="2">
    <dataValidation type="list" allowBlank="1" showInputMessage="1" showErrorMessage="1" sqref="J76:J83 L76:L83">
      <formula1>$F$301:$F$306</formula1>
    </dataValidation>
    <dataValidation type="list" allowBlank="1" showInputMessage="1" showErrorMessage="1" sqref="I76">
      <formula1>$E$301:$E$303</formula1>
    </dataValidation>
  </dataValidations>
  <pageMargins left="0.70866141732283472" right="0.70866141732283472" top="0.74803149606299213" bottom="0.74803149606299213" header="0.31496062992125984" footer="0.31496062992125984"/>
  <pageSetup paperSize="9" scale="86" orientation="portrait" blackAndWhite="1"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0</xdr:col>
                    <xdr:colOff>60960</xdr:colOff>
                    <xdr:row>62</xdr:row>
                    <xdr:rowOff>266700</xdr:rowOff>
                  </from>
                  <to>
                    <xdr:col>0</xdr:col>
                    <xdr:colOff>274320</xdr:colOff>
                    <xdr:row>63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Sheet1!$B$3:$B$25</xm:f>
          </x14:formula1>
          <xm:sqref>A16:B16</xm:sqref>
        </x14:dataValidation>
        <x14:dataValidation type="list" allowBlank="1" showInputMessage="1" showErrorMessage="1">
          <x14:formula1>
            <xm:f>Sheet1!$E$3:$E$19</xm:f>
          </x14:formula1>
          <xm:sqref>C16:G16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1"/>
  <sheetViews>
    <sheetView view="pageBreakPreview" zoomScale="90" zoomScaleNormal="100" zoomScaleSheetLayoutView="90" workbookViewId="0">
      <selection activeCell="M4" sqref="M4"/>
    </sheetView>
  </sheetViews>
  <sheetFormatPr defaultColWidth="9" defaultRowHeight="14.4"/>
  <cols>
    <col min="1" max="1" width="9" style="51"/>
    <col min="2" max="4" width="7.09765625" style="51" customWidth="1"/>
    <col min="5" max="5" width="8.19921875" style="51" customWidth="1"/>
    <col min="6" max="8" width="7.09765625" style="51" customWidth="1"/>
    <col min="9" max="9" width="8.09765625" style="51" customWidth="1"/>
    <col min="10" max="12" width="7.09765625" style="51" customWidth="1"/>
    <col min="13" max="13" width="8.09765625" style="51" customWidth="1"/>
    <col min="14" max="14" width="10" style="51" customWidth="1"/>
    <col min="15" max="16384" width="9" style="51"/>
  </cols>
  <sheetData>
    <row r="1" spans="1:15">
      <c r="K1" s="127"/>
      <c r="L1" s="127" t="s">
        <v>329</v>
      </c>
      <c r="M1" s="316">
        <f>'事業計画書（出荷調整タイプ）１～６③'!L1</f>
        <v>0</v>
      </c>
      <c r="N1" s="316"/>
    </row>
    <row r="2" spans="1:15">
      <c r="K2" s="127"/>
      <c r="L2" s="127" t="s">
        <v>181</v>
      </c>
      <c r="M2" s="316">
        <f>'事業計画書（出荷調整タイプ）１～６③'!L2</f>
        <v>0</v>
      </c>
      <c r="N2" s="316"/>
    </row>
    <row r="3" spans="1:15">
      <c r="K3" s="127"/>
      <c r="L3" s="127" t="s">
        <v>182</v>
      </c>
      <c r="M3" s="316">
        <f>'事業計画書（出荷調整タイプ）１～６③'!L3</f>
        <v>0</v>
      </c>
      <c r="N3" s="316"/>
    </row>
    <row r="4" spans="1:15">
      <c r="N4" s="127"/>
      <c r="O4" s="128"/>
    </row>
    <row r="5" spans="1:15" ht="22.5" customHeight="1">
      <c r="A5" s="51" t="s">
        <v>429</v>
      </c>
      <c r="N5" s="127"/>
      <c r="O5" s="128"/>
    </row>
    <row r="6" spans="1:15" ht="15.75" customHeight="1">
      <c r="N6" s="127"/>
      <c r="O6" s="128"/>
    </row>
    <row r="7" spans="1:15" ht="15.75" customHeight="1">
      <c r="A7" s="309" t="s">
        <v>430</v>
      </c>
      <c r="B7" s="309"/>
      <c r="C7" s="310">
        <f>M2</f>
        <v>0</v>
      </c>
      <c r="D7" s="310"/>
      <c r="E7" s="310"/>
    </row>
    <row r="8" spans="1:15" ht="15.75" customHeight="1">
      <c r="A8" s="309" t="s">
        <v>431</v>
      </c>
      <c r="B8" s="309"/>
      <c r="C8" s="310">
        <f>M3</f>
        <v>0</v>
      </c>
      <c r="D8" s="310"/>
      <c r="E8" s="310"/>
    </row>
    <row r="9" spans="1:15" ht="28.5" customHeight="1">
      <c r="A9" s="129"/>
      <c r="B9" s="313" t="s">
        <v>177</v>
      </c>
      <c r="C9" s="314"/>
      <c r="D9" s="314"/>
      <c r="E9" s="315"/>
      <c r="F9" s="313" t="s">
        <v>177</v>
      </c>
      <c r="G9" s="314"/>
      <c r="H9" s="314"/>
      <c r="I9" s="315"/>
      <c r="J9" s="313" t="s">
        <v>177</v>
      </c>
      <c r="K9" s="314"/>
      <c r="L9" s="314"/>
      <c r="M9" s="315"/>
    </row>
    <row r="10" spans="1:15" ht="28.5" customHeight="1">
      <c r="A10" s="129"/>
      <c r="B10" s="112" t="s">
        <v>113</v>
      </c>
      <c r="C10" s="112" t="s">
        <v>114</v>
      </c>
      <c r="D10" s="112" t="s">
        <v>115</v>
      </c>
      <c r="E10" s="112" t="s">
        <v>178</v>
      </c>
      <c r="F10" s="112" t="s">
        <v>113</v>
      </c>
      <c r="G10" s="112" t="s">
        <v>114</v>
      </c>
      <c r="H10" s="112" t="s">
        <v>115</v>
      </c>
      <c r="I10" s="112" t="s">
        <v>178</v>
      </c>
      <c r="J10" s="112" t="s">
        <v>113</v>
      </c>
      <c r="K10" s="112" t="s">
        <v>114</v>
      </c>
      <c r="L10" s="112" t="s">
        <v>115</v>
      </c>
      <c r="M10" s="112" t="s">
        <v>178</v>
      </c>
    </row>
    <row r="11" spans="1:15" ht="28.5" customHeight="1">
      <c r="A11" s="130" t="s">
        <v>432</v>
      </c>
      <c r="B11" s="131"/>
      <c r="C11" s="131"/>
      <c r="D11" s="131"/>
      <c r="E11" s="132">
        <f>SUM(B11:D11)</f>
        <v>0</v>
      </c>
      <c r="F11" s="131"/>
      <c r="G11" s="131"/>
      <c r="H11" s="131"/>
      <c r="I11" s="132">
        <f>SUM(F11:H11)</f>
        <v>0</v>
      </c>
      <c r="J11" s="131"/>
      <c r="K11" s="131"/>
      <c r="L11" s="131"/>
      <c r="M11" s="132">
        <f>SUM(J11:L11)</f>
        <v>0</v>
      </c>
    </row>
    <row r="12" spans="1:15" ht="28.5" customHeight="1">
      <c r="A12" s="130" t="s">
        <v>433</v>
      </c>
      <c r="B12" s="131"/>
      <c r="C12" s="131"/>
      <c r="D12" s="131"/>
      <c r="E12" s="132">
        <f>SUM(B12:D12)</f>
        <v>0</v>
      </c>
      <c r="F12" s="131"/>
      <c r="G12" s="131"/>
      <c r="H12" s="131"/>
      <c r="I12" s="132">
        <f>SUM(F12:H12)</f>
        <v>0</v>
      </c>
      <c r="J12" s="131"/>
      <c r="K12" s="131"/>
      <c r="L12" s="131"/>
      <c r="M12" s="132">
        <f>SUM(J12:L12)</f>
        <v>0</v>
      </c>
    </row>
    <row r="13" spans="1:15" ht="28.5" customHeight="1">
      <c r="A13" s="129" t="s">
        <v>1</v>
      </c>
      <c r="B13" s="132">
        <f>SUM(B11:B12)</f>
        <v>0</v>
      </c>
      <c r="C13" s="132">
        <f t="shared" ref="C13:M13" si="0">SUM(C11:C12)</f>
        <v>0</v>
      </c>
      <c r="D13" s="132">
        <f t="shared" si="0"/>
        <v>0</v>
      </c>
      <c r="E13" s="132">
        <f t="shared" si="0"/>
        <v>0</v>
      </c>
      <c r="F13" s="132">
        <f t="shared" si="0"/>
        <v>0</v>
      </c>
      <c r="G13" s="132">
        <f t="shared" si="0"/>
        <v>0</v>
      </c>
      <c r="H13" s="132">
        <f t="shared" si="0"/>
        <v>0</v>
      </c>
      <c r="I13" s="132">
        <f t="shared" si="0"/>
        <v>0</v>
      </c>
      <c r="J13" s="132">
        <f t="shared" si="0"/>
        <v>0</v>
      </c>
      <c r="K13" s="132">
        <f t="shared" si="0"/>
        <v>0</v>
      </c>
      <c r="L13" s="132">
        <f t="shared" si="0"/>
        <v>0</v>
      </c>
      <c r="M13" s="132">
        <f t="shared" si="0"/>
        <v>0</v>
      </c>
    </row>
    <row r="14" spans="1:15" ht="28.5" customHeight="1"/>
    <row r="15" spans="1:15" ht="28.5" customHeight="1">
      <c r="A15" s="129"/>
      <c r="B15" s="313" t="s">
        <v>177</v>
      </c>
      <c r="C15" s="314"/>
      <c r="D15" s="314"/>
      <c r="E15" s="315"/>
      <c r="F15" s="313" t="s">
        <v>177</v>
      </c>
      <c r="G15" s="314"/>
      <c r="H15" s="314"/>
      <c r="I15" s="315"/>
      <c r="J15" s="265" t="s">
        <v>1</v>
      </c>
      <c r="K15" s="267"/>
    </row>
    <row r="16" spans="1:15" ht="28.5" customHeight="1">
      <c r="A16" s="129"/>
      <c r="B16" s="112" t="s">
        <v>113</v>
      </c>
      <c r="C16" s="112" t="s">
        <v>114</v>
      </c>
      <c r="D16" s="112" t="s">
        <v>115</v>
      </c>
      <c r="E16" s="112" t="s">
        <v>178</v>
      </c>
      <c r="F16" s="112" t="s">
        <v>113</v>
      </c>
      <c r="G16" s="112" t="s">
        <v>114</v>
      </c>
      <c r="H16" s="112" t="s">
        <v>115</v>
      </c>
      <c r="I16" s="112" t="s">
        <v>178</v>
      </c>
      <c r="J16" s="271"/>
      <c r="K16" s="273"/>
    </row>
    <row r="17" spans="1:14" ht="28.5" customHeight="1">
      <c r="A17" s="130" t="s">
        <v>432</v>
      </c>
      <c r="B17" s="131"/>
      <c r="C17" s="131"/>
      <c r="D17" s="131"/>
      <c r="E17" s="132">
        <f>SUM(B17:D17)</f>
        <v>0</v>
      </c>
      <c r="F17" s="131"/>
      <c r="G17" s="131"/>
      <c r="H17" s="131"/>
      <c r="I17" s="132">
        <f>SUM(F17:H17)</f>
        <v>0</v>
      </c>
      <c r="J17" s="311">
        <f>E11+I11+M11+E17+I17</f>
        <v>0</v>
      </c>
      <c r="K17" s="312"/>
    </row>
    <row r="18" spans="1:14" ht="28.5" customHeight="1">
      <c r="A18" s="130" t="s">
        <v>433</v>
      </c>
      <c r="B18" s="131"/>
      <c r="C18" s="131"/>
      <c r="D18" s="131"/>
      <c r="E18" s="132">
        <f>SUM(B18:D18)</f>
        <v>0</v>
      </c>
      <c r="F18" s="131"/>
      <c r="G18" s="131"/>
      <c r="H18" s="131"/>
      <c r="I18" s="132">
        <f>SUM(F18:H18)</f>
        <v>0</v>
      </c>
      <c r="J18" s="311">
        <f>E12+I12+M12+E18+I18</f>
        <v>0</v>
      </c>
      <c r="K18" s="312"/>
    </row>
    <row r="19" spans="1:14" ht="28.5" customHeight="1">
      <c r="A19" s="129" t="s">
        <v>1</v>
      </c>
      <c r="B19" s="132">
        <f>SUM(B17:B18)</f>
        <v>0</v>
      </c>
      <c r="C19" s="132">
        <f t="shared" ref="C19:I19" si="1">SUM(C17:C18)</f>
        <v>0</v>
      </c>
      <c r="D19" s="132">
        <f t="shared" si="1"/>
        <v>0</v>
      </c>
      <c r="E19" s="132">
        <f t="shared" si="1"/>
        <v>0</v>
      </c>
      <c r="F19" s="132">
        <f t="shared" si="1"/>
        <v>0</v>
      </c>
      <c r="G19" s="132">
        <f t="shared" si="1"/>
        <v>0</v>
      </c>
      <c r="H19" s="132">
        <f t="shared" si="1"/>
        <v>0</v>
      </c>
      <c r="I19" s="132">
        <f t="shared" si="1"/>
        <v>0</v>
      </c>
      <c r="J19" s="311">
        <f>SUM(J17:K18)</f>
        <v>0</v>
      </c>
      <c r="K19" s="312"/>
    </row>
    <row r="20" spans="1:14" ht="18" customHeight="1">
      <c r="A20" s="317" t="s">
        <v>434</v>
      </c>
      <c r="B20" s="317"/>
      <c r="C20" s="317"/>
      <c r="D20" s="317"/>
      <c r="E20" s="317"/>
      <c r="F20" s="317"/>
      <c r="G20" s="317"/>
      <c r="H20" s="317"/>
      <c r="I20" s="317"/>
      <c r="J20" s="317"/>
      <c r="K20" s="317"/>
      <c r="L20" s="317"/>
      <c r="M20" s="317"/>
      <c r="N20" s="317"/>
    </row>
    <row r="21" spans="1:14" ht="18" customHeight="1">
      <c r="A21" s="309" t="s">
        <v>435</v>
      </c>
      <c r="B21" s="309"/>
      <c r="C21" s="309"/>
      <c r="D21" s="309"/>
      <c r="E21" s="309"/>
      <c r="F21" s="309"/>
      <c r="G21" s="309"/>
      <c r="H21" s="309"/>
      <c r="I21" s="309"/>
      <c r="J21" s="309"/>
      <c r="K21" s="309"/>
      <c r="L21" s="309"/>
      <c r="M21" s="309"/>
      <c r="N21" s="309"/>
    </row>
  </sheetData>
  <mergeCells count="18">
    <mergeCell ref="J17:K17"/>
    <mergeCell ref="J18:K18"/>
    <mergeCell ref="J19:K19"/>
    <mergeCell ref="A20:N20"/>
    <mergeCell ref="A21:N21"/>
    <mergeCell ref="B9:E9"/>
    <mergeCell ref="F9:I9"/>
    <mergeCell ref="J9:M9"/>
    <mergeCell ref="B15:E15"/>
    <mergeCell ref="F15:I15"/>
    <mergeCell ref="J15:K16"/>
    <mergeCell ref="A8:B8"/>
    <mergeCell ref="C8:E8"/>
    <mergeCell ref="M1:N1"/>
    <mergeCell ref="M2:N2"/>
    <mergeCell ref="M3:N3"/>
    <mergeCell ref="A7:B7"/>
    <mergeCell ref="C7:E7"/>
  </mergeCells>
  <phoneticPr fontId="1"/>
  <pageMargins left="0.70866141732283472" right="0.70866141732283472" top="0.74803149606299213" bottom="0.74803149606299213" header="0.31496062992125984" footer="0.31496062992125984"/>
  <pageSetup paperSize="9" scale="75" orientation="portrait" blackAndWhite="1"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C324"/>
  <sheetViews>
    <sheetView view="pageBreakPreview" topLeftCell="A276" zoomScaleNormal="100" zoomScaleSheetLayoutView="100" workbookViewId="0">
      <selection activeCell="T18" sqref="T18"/>
    </sheetView>
  </sheetViews>
  <sheetFormatPr defaultColWidth="9" defaultRowHeight="13.2"/>
  <cols>
    <col min="1" max="1" width="9" style="50" customWidth="1"/>
    <col min="2" max="2" width="8.19921875" style="50" customWidth="1"/>
    <col min="3" max="4" width="6.69921875" style="50" customWidth="1"/>
    <col min="5" max="5" width="5.8984375" style="50" customWidth="1"/>
    <col min="6" max="6" width="7.69921875" style="50" customWidth="1"/>
    <col min="7" max="7" width="6.69921875" style="50" customWidth="1"/>
    <col min="8" max="8" width="5.5" style="50" customWidth="1"/>
    <col min="9" max="9" width="5.3984375" style="50" customWidth="1"/>
    <col min="10" max="10" width="5.5" style="50" customWidth="1"/>
    <col min="11" max="11" width="11.19921875" style="50" customWidth="1"/>
    <col min="12" max="12" width="13.59765625" style="50" customWidth="1"/>
    <col min="13" max="13" width="10.59765625" style="50" customWidth="1"/>
    <col min="14" max="19" width="0" style="50" hidden="1" customWidth="1"/>
    <col min="20" max="16384" width="9" style="50"/>
  </cols>
  <sheetData>
    <row r="1" spans="1:15">
      <c r="K1" s="53" t="s">
        <v>329</v>
      </c>
      <c r="L1" s="117">
        <f>応募書_様式１の１・２!D13</f>
        <v>0</v>
      </c>
    </row>
    <row r="2" spans="1:15">
      <c r="K2" s="53" t="s">
        <v>181</v>
      </c>
      <c r="L2" s="117">
        <f>A16</f>
        <v>0</v>
      </c>
    </row>
    <row r="3" spans="1:15">
      <c r="K3" s="53" t="s">
        <v>182</v>
      </c>
      <c r="L3" s="117">
        <f>C16</f>
        <v>0</v>
      </c>
    </row>
    <row r="4" spans="1:15">
      <c r="K4" s="53"/>
      <c r="L4" s="108"/>
    </row>
    <row r="5" spans="1:15" ht="30.75" customHeight="1">
      <c r="A5" s="50" t="s">
        <v>330</v>
      </c>
    </row>
    <row r="6" spans="1:15" ht="19.5" customHeight="1">
      <c r="A6" s="287" t="s">
        <v>331</v>
      </c>
      <c r="B6" s="287"/>
      <c r="C6" s="287"/>
      <c r="D6" s="287"/>
      <c r="E6" s="287"/>
      <c r="F6" s="287"/>
      <c r="G6" s="287"/>
      <c r="H6" s="287"/>
      <c r="I6" s="287"/>
      <c r="J6" s="287"/>
      <c r="K6" s="287"/>
      <c r="L6" s="287"/>
      <c r="M6" s="116"/>
    </row>
    <row r="7" spans="1:15" ht="31.5" customHeight="1"/>
    <row r="8" spans="1:15">
      <c r="A8" s="214" t="s">
        <v>335</v>
      </c>
      <c r="B8" s="214"/>
      <c r="C8" s="214"/>
      <c r="D8" s="214"/>
      <c r="E8" s="214"/>
      <c r="F8" s="214"/>
      <c r="G8" s="214"/>
      <c r="H8" s="214"/>
      <c r="I8" s="214"/>
      <c r="J8" s="214"/>
      <c r="K8" s="214"/>
      <c r="L8" s="214"/>
      <c r="M8" s="113"/>
    </row>
    <row r="9" spans="1:15">
      <c r="A9" s="214" t="s">
        <v>332</v>
      </c>
      <c r="B9" s="214"/>
      <c r="C9" s="214"/>
      <c r="D9" s="214"/>
      <c r="E9" s="214"/>
      <c r="F9" s="214"/>
      <c r="G9" s="214"/>
      <c r="H9" s="214"/>
      <c r="I9" s="214"/>
      <c r="J9" s="214"/>
      <c r="K9" s="214"/>
      <c r="L9" s="214"/>
      <c r="M9" s="113"/>
    </row>
    <row r="10" spans="1:15">
      <c r="A10" s="214" t="s">
        <v>333</v>
      </c>
      <c r="B10" s="214"/>
      <c r="C10" s="214"/>
      <c r="D10" s="214"/>
      <c r="E10" s="214"/>
      <c r="F10" s="214"/>
      <c r="G10" s="214"/>
      <c r="H10" s="214"/>
      <c r="I10" s="214"/>
      <c r="J10" s="214"/>
      <c r="K10" s="214"/>
      <c r="L10" s="214"/>
      <c r="M10" s="113"/>
    </row>
    <row r="11" spans="1:15">
      <c r="A11" s="215" t="s">
        <v>334</v>
      </c>
      <c r="B11" s="215"/>
      <c r="C11" s="215"/>
      <c r="D11" s="215"/>
      <c r="E11" s="215"/>
      <c r="F11" s="215"/>
      <c r="G11" s="215"/>
      <c r="H11" s="215"/>
      <c r="I11" s="215"/>
      <c r="J11" s="215"/>
      <c r="K11" s="215"/>
      <c r="L11" s="215"/>
      <c r="M11" s="111"/>
    </row>
    <row r="13" spans="1:15" ht="17.25" customHeight="1">
      <c r="A13" s="50" t="s">
        <v>336</v>
      </c>
      <c r="N13" s="50" t="s">
        <v>8</v>
      </c>
      <c r="O13" s="50" t="s">
        <v>344</v>
      </c>
    </row>
    <row r="14" spans="1:15" ht="26.25" customHeight="1">
      <c r="A14" s="213" t="s">
        <v>337</v>
      </c>
      <c r="B14" s="213"/>
      <c r="C14" s="213"/>
      <c r="D14" s="213"/>
      <c r="E14" s="213"/>
      <c r="F14" s="213"/>
      <c r="G14" s="213"/>
      <c r="H14" s="212" t="s">
        <v>338</v>
      </c>
      <c r="I14" s="212"/>
      <c r="J14" s="212"/>
      <c r="K14" s="212" t="s">
        <v>339</v>
      </c>
      <c r="L14" s="212"/>
      <c r="M14" s="89"/>
      <c r="N14" s="50" t="s">
        <v>9</v>
      </c>
      <c r="O14" s="50" t="s">
        <v>342</v>
      </c>
    </row>
    <row r="15" spans="1:15" ht="31.5" customHeight="1">
      <c r="A15" s="213" t="s">
        <v>223</v>
      </c>
      <c r="B15" s="213"/>
      <c r="C15" s="213" t="s">
        <v>224</v>
      </c>
      <c r="D15" s="213"/>
      <c r="E15" s="213"/>
      <c r="F15" s="213"/>
      <c r="G15" s="213"/>
      <c r="H15" s="212"/>
      <c r="I15" s="212"/>
      <c r="J15" s="212"/>
      <c r="K15" s="212"/>
      <c r="L15" s="212"/>
      <c r="M15" s="89"/>
      <c r="N15" s="50" t="s">
        <v>10</v>
      </c>
      <c r="O15" s="50" t="s">
        <v>345</v>
      </c>
    </row>
    <row r="16" spans="1:15" ht="19.5" customHeight="1">
      <c r="A16" s="283"/>
      <c r="B16" s="283"/>
      <c r="C16" s="284"/>
      <c r="D16" s="284"/>
      <c r="E16" s="284"/>
      <c r="F16" s="284"/>
      <c r="G16" s="284"/>
      <c r="H16" s="285">
        <f>I62</f>
        <v>0</v>
      </c>
      <c r="I16" s="286"/>
      <c r="J16" s="286"/>
      <c r="K16" s="285" t="e">
        <f>I63</f>
        <v>#DIV/0!</v>
      </c>
      <c r="L16" s="286"/>
      <c r="N16" s="50" t="s">
        <v>41</v>
      </c>
      <c r="O16" s="50" t="s">
        <v>343</v>
      </c>
    </row>
    <row r="17" spans="1:17" ht="15.75" customHeight="1">
      <c r="A17" s="288" t="s">
        <v>346</v>
      </c>
      <c r="B17" s="288"/>
      <c r="C17" s="288"/>
      <c r="D17" s="288"/>
      <c r="E17" s="288"/>
      <c r="F17" s="288"/>
      <c r="G17" s="288"/>
      <c r="H17" s="288"/>
      <c r="I17" s="288"/>
      <c r="J17" s="288"/>
      <c r="K17" s="288"/>
      <c r="L17" s="288"/>
      <c r="N17" s="50" t="s">
        <v>107</v>
      </c>
      <c r="O17" s="50" t="s">
        <v>81</v>
      </c>
    </row>
    <row r="18" spans="1:17" ht="15.75" customHeight="1">
      <c r="A18" s="50" t="s">
        <v>347</v>
      </c>
      <c r="N18" s="50" t="s">
        <v>35</v>
      </c>
      <c r="O18" s="50" t="s">
        <v>71</v>
      </c>
    </row>
    <row r="19" spans="1:17" ht="15.75" customHeight="1">
      <c r="A19" s="50" t="s">
        <v>348</v>
      </c>
      <c r="N19" s="50" t="s">
        <v>12</v>
      </c>
      <c r="O19" s="50" t="s">
        <v>85</v>
      </c>
    </row>
    <row r="20" spans="1:17" ht="15.75" customHeight="1">
      <c r="A20" s="50" t="s">
        <v>349</v>
      </c>
      <c r="N20" s="50" t="s">
        <v>19</v>
      </c>
      <c r="O20" s="50" t="s">
        <v>87</v>
      </c>
    </row>
    <row r="21" spans="1:17">
      <c r="N21" s="50" t="s">
        <v>38</v>
      </c>
      <c r="O21" s="50" t="s">
        <v>72</v>
      </c>
    </row>
    <row r="22" spans="1:17" ht="17.25" customHeight="1">
      <c r="A22" s="50" t="s">
        <v>350</v>
      </c>
      <c r="N22" s="50" t="s">
        <v>108</v>
      </c>
      <c r="O22" s="50" t="s">
        <v>86</v>
      </c>
    </row>
    <row r="23" spans="1:17" ht="67.5" customHeight="1">
      <c r="A23" s="213" t="s">
        <v>175</v>
      </c>
      <c r="B23" s="213"/>
      <c r="C23" s="213"/>
      <c r="D23" s="213" t="s">
        <v>176</v>
      </c>
      <c r="E23" s="213"/>
      <c r="F23" s="213"/>
      <c r="G23" s="212" t="s">
        <v>351</v>
      </c>
      <c r="H23" s="212"/>
      <c r="I23" s="212"/>
      <c r="J23" s="212" t="s">
        <v>352</v>
      </c>
      <c r="K23" s="213"/>
      <c r="L23" s="114" t="s">
        <v>353</v>
      </c>
      <c r="N23" s="50" t="s">
        <v>49</v>
      </c>
      <c r="O23" s="50" t="s">
        <v>91</v>
      </c>
    </row>
    <row r="24" spans="1:17" ht="18" customHeight="1">
      <c r="A24" s="283"/>
      <c r="B24" s="283"/>
      <c r="C24" s="283"/>
      <c r="D24" s="283" t="s">
        <v>112</v>
      </c>
      <c r="E24" s="283"/>
      <c r="F24" s="283"/>
      <c r="G24" s="289"/>
      <c r="H24" s="289"/>
      <c r="I24" s="289"/>
      <c r="J24" s="289"/>
      <c r="K24" s="289"/>
      <c r="L24" s="124"/>
      <c r="N24" s="50" t="s">
        <v>13</v>
      </c>
      <c r="O24" s="50" t="s">
        <v>83</v>
      </c>
      <c r="Q24" s="50">
        <f>L24*G24</f>
        <v>0</v>
      </c>
    </row>
    <row r="25" spans="1:17" ht="18" customHeight="1">
      <c r="A25" s="283"/>
      <c r="B25" s="283"/>
      <c r="C25" s="283"/>
      <c r="D25" s="283" t="s">
        <v>112</v>
      </c>
      <c r="E25" s="283"/>
      <c r="F25" s="283"/>
      <c r="G25" s="289"/>
      <c r="H25" s="289"/>
      <c r="I25" s="289"/>
      <c r="J25" s="289"/>
      <c r="K25" s="289"/>
      <c r="L25" s="124"/>
      <c r="N25" s="50" t="s">
        <v>14</v>
      </c>
      <c r="Q25" s="50">
        <f t="shared" ref="Q25:Q31" si="0">L25*G25</f>
        <v>0</v>
      </c>
    </row>
    <row r="26" spans="1:17" ht="18" hidden="1" customHeight="1">
      <c r="A26" s="283"/>
      <c r="B26" s="283"/>
      <c r="C26" s="283"/>
      <c r="D26" s="283" t="s">
        <v>112</v>
      </c>
      <c r="E26" s="283"/>
      <c r="F26" s="283"/>
      <c r="G26" s="289"/>
      <c r="H26" s="289"/>
      <c r="I26" s="289"/>
      <c r="J26" s="289"/>
      <c r="K26" s="289"/>
      <c r="L26" s="124"/>
      <c r="N26" s="50" t="s">
        <v>15</v>
      </c>
      <c r="Q26" s="50">
        <f t="shared" si="0"/>
        <v>0</v>
      </c>
    </row>
    <row r="27" spans="1:17" ht="18" hidden="1" customHeight="1">
      <c r="A27" s="283"/>
      <c r="B27" s="283"/>
      <c r="C27" s="283"/>
      <c r="D27" s="283" t="s">
        <v>112</v>
      </c>
      <c r="E27" s="283"/>
      <c r="F27" s="283"/>
      <c r="G27" s="289"/>
      <c r="H27" s="289"/>
      <c r="I27" s="289"/>
      <c r="J27" s="289"/>
      <c r="K27" s="289"/>
      <c r="L27" s="124"/>
      <c r="N27" s="50" t="s">
        <v>16</v>
      </c>
      <c r="Q27" s="50">
        <f t="shared" si="0"/>
        <v>0</v>
      </c>
    </row>
    <row r="28" spans="1:17" ht="18" hidden="1" customHeight="1">
      <c r="A28" s="283"/>
      <c r="B28" s="283"/>
      <c r="C28" s="283"/>
      <c r="D28" s="283" t="s">
        <v>112</v>
      </c>
      <c r="E28" s="283"/>
      <c r="F28" s="283"/>
      <c r="G28" s="289"/>
      <c r="H28" s="289"/>
      <c r="I28" s="289"/>
      <c r="J28" s="289"/>
      <c r="K28" s="289"/>
      <c r="L28" s="124"/>
      <c r="N28" s="50" t="s">
        <v>17</v>
      </c>
      <c r="Q28" s="50">
        <f t="shared" si="0"/>
        <v>0</v>
      </c>
    </row>
    <row r="29" spans="1:17" ht="18" hidden="1" customHeight="1">
      <c r="A29" s="283"/>
      <c r="B29" s="283"/>
      <c r="C29" s="283"/>
      <c r="D29" s="283" t="s">
        <v>112</v>
      </c>
      <c r="E29" s="283"/>
      <c r="F29" s="283"/>
      <c r="G29" s="289"/>
      <c r="H29" s="289"/>
      <c r="I29" s="289"/>
      <c r="J29" s="289"/>
      <c r="K29" s="289"/>
      <c r="L29" s="124"/>
      <c r="N29" s="50" t="s">
        <v>18</v>
      </c>
      <c r="Q29" s="50">
        <f t="shared" si="0"/>
        <v>0</v>
      </c>
    </row>
    <row r="30" spans="1:17" ht="18" hidden="1" customHeight="1">
      <c r="A30" s="283"/>
      <c r="B30" s="283"/>
      <c r="C30" s="283"/>
      <c r="D30" s="283" t="s">
        <v>112</v>
      </c>
      <c r="E30" s="283"/>
      <c r="F30" s="283"/>
      <c r="G30" s="289"/>
      <c r="H30" s="289"/>
      <c r="I30" s="289"/>
      <c r="J30" s="289"/>
      <c r="K30" s="289"/>
      <c r="L30" s="124"/>
      <c r="Q30" s="50">
        <f t="shared" si="0"/>
        <v>0</v>
      </c>
    </row>
    <row r="31" spans="1:17" ht="18" hidden="1" customHeight="1">
      <c r="A31" s="283"/>
      <c r="B31" s="283"/>
      <c r="C31" s="283"/>
      <c r="D31" s="283" t="s">
        <v>112</v>
      </c>
      <c r="E31" s="283"/>
      <c r="F31" s="283"/>
      <c r="G31" s="289"/>
      <c r="H31" s="289"/>
      <c r="I31" s="289"/>
      <c r="J31" s="289"/>
      <c r="K31" s="289"/>
      <c r="L31" s="124"/>
      <c r="Q31" s="50">
        <f t="shared" si="0"/>
        <v>0</v>
      </c>
    </row>
    <row r="32" spans="1:17" ht="18" customHeight="1">
      <c r="A32" s="213" t="s">
        <v>1</v>
      </c>
      <c r="B32" s="213"/>
      <c r="C32" s="213"/>
      <c r="D32" s="213"/>
      <c r="E32" s="213"/>
      <c r="F32" s="213"/>
      <c r="G32" s="290">
        <f>SUM(G24:I31)</f>
        <v>0</v>
      </c>
      <c r="H32" s="290"/>
      <c r="I32" s="290"/>
      <c r="J32" s="290">
        <f>SUM(J24:K31)</f>
        <v>0</v>
      </c>
      <c r="K32" s="290"/>
      <c r="L32" s="123" t="e">
        <f>ROUND(Q32/G32,2)</f>
        <v>#DIV/0!</v>
      </c>
      <c r="Q32" s="50">
        <f>SUM(Q24:Q31)</f>
        <v>0</v>
      </c>
    </row>
    <row r="33" spans="1:13" ht="15.75" customHeight="1">
      <c r="A33" s="288" t="s">
        <v>354</v>
      </c>
      <c r="B33" s="288"/>
      <c r="C33" s="288"/>
      <c r="D33" s="288"/>
      <c r="E33" s="288"/>
      <c r="F33" s="288"/>
      <c r="G33" s="288"/>
      <c r="H33" s="288"/>
      <c r="I33" s="288"/>
      <c r="J33" s="288"/>
      <c r="K33" s="288"/>
      <c r="L33" s="288"/>
    </row>
    <row r="34" spans="1:13" ht="15.75" customHeight="1">
      <c r="A34" s="50" t="s">
        <v>359</v>
      </c>
    </row>
    <row r="35" spans="1:13" ht="15.75" customHeight="1">
      <c r="A35" s="214" t="s">
        <v>355</v>
      </c>
      <c r="B35" s="214"/>
      <c r="C35" s="214"/>
      <c r="D35" s="214"/>
      <c r="E35" s="214"/>
      <c r="F35" s="214"/>
      <c r="G35" s="214"/>
      <c r="H35" s="214"/>
      <c r="I35" s="214"/>
      <c r="J35" s="214"/>
      <c r="K35" s="214"/>
      <c r="L35" s="214"/>
    </row>
    <row r="36" spans="1:13" ht="15.75" customHeight="1">
      <c r="A36" s="100" t="s">
        <v>360</v>
      </c>
    </row>
    <row r="37" spans="1:13" ht="15.75" customHeight="1">
      <c r="A37" s="214" t="s">
        <v>356</v>
      </c>
      <c r="B37" s="214"/>
      <c r="C37" s="214"/>
      <c r="D37" s="214"/>
      <c r="E37" s="214"/>
      <c r="F37" s="214"/>
      <c r="G37" s="214"/>
      <c r="H37" s="214"/>
      <c r="I37" s="214"/>
      <c r="J37" s="214"/>
      <c r="K37" s="214"/>
      <c r="L37" s="214"/>
    </row>
    <row r="38" spans="1:13" ht="15.75" customHeight="1">
      <c r="A38" s="50" t="s">
        <v>361</v>
      </c>
    </row>
    <row r="39" spans="1:13" ht="15.75" customHeight="1">
      <c r="A39" s="214" t="s">
        <v>357</v>
      </c>
      <c r="B39" s="214"/>
      <c r="C39" s="214"/>
      <c r="D39" s="214"/>
      <c r="E39" s="214"/>
      <c r="F39" s="214"/>
      <c r="G39" s="214"/>
      <c r="H39" s="214"/>
      <c r="I39" s="214"/>
      <c r="J39" s="214"/>
      <c r="K39" s="214"/>
      <c r="L39" s="214"/>
    </row>
    <row r="40" spans="1:13" ht="15.75" customHeight="1">
      <c r="A40" s="50" t="s">
        <v>362</v>
      </c>
    </row>
    <row r="41" spans="1:13" ht="15.75" customHeight="1">
      <c r="A41" s="50" t="s">
        <v>358</v>
      </c>
    </row>
    <row r="42" spans="1:13" ht="18.75" customHeight="1">
      <c r="M42" s="257" t="s">
        <v>363</v>
      </c>
    </row>
    <row r="43" spans="1:13">
      <c r="M43" s="257"/>
    </row>
    <row r="44" spans="1:13">
      <c r="M44" s="257"/>
    </row>
    <row r="45" spans="1:13">
      <c r="M45" s="257"/>
    </row>
    <row r="46" spans="1:13">
      <c r="M46" s="257"/>
    </row>
    <row r="47" spans="1:13">
      <c r="M47" s="257"/>
    </row>
    <row r="48" spans="1:13">
      <c r="M48" s="257"/>
    </row>
    <row r="49" spans="1:29">
      <c r="M49" s="257"/>
    </row>
    <row r="50" spans="1:29">
      <c r="M50" s="257"/>
    </row>
    <row r="51" spans="1:29">
      <c r="M51" s="257"/>
    </row>
    <row r="53" spans="1:29">
      <c r="K53" s="53" t="s">
        <v>329</v>
      </c>
      <c r="L53" s="117">
        <f>L1</f>
        <v>0</v>
      </c>
    </row>
    <row r="54" spans="1:29">
      <c r="K54" s="53" t="s">
        <v>181</v>
      </c>
      <c r="L54" s="117">
        <f>L2</f>
        <v>0</v>
      </c>
    </row>
    <row r="55" spans="1:29">
      <c r="K55" s="53" t="s">
        <v>182</v>
      </c>
      <c r="L55" s="117">
        <f>L3</f>
        <v>0</v>
      </c>
    </row>
    <row r="58" spans="1:29" ht="21.75" customHeight="1">
      <c r="A58" s="50" t="s">
        <v>364</v>
      </c>
    </row>
    <row r="59" spans="1:29" ht="22.5" customHeight="1">
      <c r="A59" s="302" t="s">
        <v>367</v>
      </c>
      <c r="B59" s="302"/>
      <c r="C59" s="302"/>
      <c r="D59" s="302"/>
      <c r="E59" s="302"/>
      <c r="F59" s="302"/>
      <c r="G59" s="302"/>
      <c r="H59" s="302"/>
      <c r="I59" s="322"/>
      <c r="J59" s="322"/>
      <c r="K59" s="323"/>
      <c r="L59" s="118" t="s">
        <v>0</v>
      </c>
    </row>
    <row r="60" spans="1:29" ht="22.5" customHeight="1">
      <c r="A60" s="302" t="s">
        <v>368</v>
      </c>
      <c r="B60" s="302"/>
      <c r="C60" s="302"/>
      <c r="D60" s="302"/>
      <c r="E60" s="302"/>
      <c r="F60" s="302"/>
      <c r="G60" s="302"/>
      <c r="H60" s="302"/>
      <c r="I60" s="318" t="e">
        <f>L32</f>
        <v>#DIV/0!</v>
      </c>
      <c r="J60" s="318"/>
      <c r="K60" s="319"/>
      <c r="L60" s="118" t="s">
        <v>365</v>
      </c>
    </row>
    <row r="61" spans="1:29" ht="39.75" customHeight="1">
      <c r="A61" s="303" t="s">
        <v>376</v>
      </c>
      <c r="B61" s="302"/>
      <c r="C61" s="302"/>
      <c r="D61" s="302"/>
      <c r="E61" s="302"/>
      <c r="F61" s="302"/>
      <c r="G61" s="302"/>
      <c r="H61" s="302"/>
      <c r="I61" s="318" t="e">
        <f>ROUND(MIN(I59,I60)*0.7,2)</f>
        <v>#DIV/0!</v>
      </c>
      <c r="J61" s="318"/>
      <c r="K61" s="319"/>
      <c r="L61" s="118" t="s">
        <v>365</v>
      </c>
    </row>
    <row r="62" spans="1:29" ht="22.5" customHeight="1">
      <c r="A62" s="302" t="s">
        <v>369</v>
      </c>
      <c r="B62" s="302"/>
      <c r="C62" s="302"/>
      <c r="D62" s="302"/>
      <c r="E62" s="302"/>
      <c r="F62" s="302"/>
      <c r="G62" s="302"/>
      <c r="H62" s="302"/>
      <c r="I62" s="289"/>
      <c r="J62" s="289"/>
      <c r="K62" s="320"/>
      <c r="L62" s="118" t="s">
        <v>366</v>
      </c>
      <c r="M62" s="125" t="s">
        <v>442</v>
      </c>
      <c r="N62" s="125"/>
      <c r="O62" s="125"/>
      <c r="P62" s="125"/>
      <c r="Q62" s="125"/>
      <c r="R62" s="125"/>
      <c r="S62" s="125"/>
      <c r="T62" s="126"/>
      <c r="U62" s="125"/>
      <c r="V62" s="125"/>
      <c r="W62" s="125"/>
      <c r="X62" s="125"/>
      <c r="Y62" s="125"/>
      <c r="Z62" s="125"/>
      <c r="AA62" s="125"/>
      <c r="AB62" s="125"/>
      <c r="AC62" s="125"/>
    </row>
    <row r="63" spans="1:29" ht="22.5" customHeight="1">
      <c r="A63" s="302" t="s">
        <v>370</v>
      </c>
      <c r="B63" s="302"/>
      <c r="C63" s="302"/>
      <c r="D63" s="302"/>
      <c r="E63" s="302"/>
      <c r="F63" s="302"/>
      <c r="G63" s="302"/>
      <c r="H63" s="302"/>
      <c r="I63" s="290" t="e">
        <f>ROUNDDOWN(I61*I62/2,-3)</f>
        <v>#DIV/0!</v>
      </c>
      <c r="J63" s="290"/>
      <c r="K63" s="321"/>
      <c r="L63" s="118" t="s">
        <v>0</v>
      </c>
    </row>
    <row r="64" spans="1:29" ht="37.5" customHeight="1">
      <c r="A64" s="297" t="s">
        <v>377</v>
      </c>
      <c r="B64" s="298"/>
      <c r="C64" s="298"/>
      <c r="D64" s="298"/>
      <c r="E64" s="298"/>
      <c r="F64" s="298"/>
      <c r="G64" s="298"/>
      <c r="H64" s="298"/>
      <c r="I64" s="298"/>
      <c r="J64" s="298"/>
      <c r="K64" s="298"/>
      <c r="L64" s="298"/>
    </row>
    <row r="65" spans="1:19" ht="15.75" customHeight="1">
      <c r="A65" s="299" t="s">
        <v>371</v>
      </c>
      <c r="B65" s="299"/>
      <c r="C65" s="299"/>
      <c r="D65" s="299"/>
      <c r="E65" s="299"/>
      <c r="F65" s="299"/>
      <c r="G65" s="299"/>
      <c r="H65" s="299"/>
      <c r="I65" s="299"/>
      <c r="J65" s="299"/>
      <c r="K65" s="299"/>
      <c r="L65" s="299"/>
    </row>
    <row r="66" spans="1:19" ht="15.75" customHeight="1">
      <c r="A66" s="214" t="s">
        <v>380</v>
      </c>
      <c r="B66" s="214"/>
      <c r="C66" s="214"/>
      <c r="D66" s="214"/>
      <c r="E66" s="214"/>
      <c r="F66" s="214"/>
      <c r="G66" s="214"/>
      <c r="H66" s="214"/>
      <c r="I66" s="214"/>
      <c r="J66" s="214"/>
      <c r="K66" s="214"/>
      <c r="L66" s="214"/>
    </row>
    <row r="67" spans="1:19" ht="15.75" customHeight="1">
      <c r="A67" s="50" t="s">
        <v>378</v>
      </c>
    </row>
    <row r="68" spans="1:19" ht="15.75" customHeight="1">
      <c r="A68" s="215" t="s">
        <v>372</v>
      </c>
      <c r="B68" s="215"/>
      <c r="C68" s="215"/>
      <c r="D68" s="215"/>
      <c r="E68" s="215"/>
      <c r="F68" s="215"/>
      <c r="G68" s="215"/>
      <c r="H68" s="215"/>
      <c r="I68" s="215"/>
      <c r="J68" s="215"/>
      <c r="K68" s="215"/>
      <c r="L68" s="215"/>
    </row>
    <row r="69" spans="1:19" ht="15.75" customHeight="1">
      <c r="A69" s="214" t="s">
        <v>373</v>
      </c>
      <c r="B69" s="214"/>
      <c r="C69" s="214"/>
      <c r="D69" s="214"/>
      <c r="E69" s="214"/>
      <c r="F69" s="214"/>
      <c r="G69" s="214"/>
      <c r="H69" s="214"/>
      <c r="I69" s="214"/>
      <c r="J69" s="214"/>
      <c r="K69" s="214"/>
      <c r="L69" s="214"/>
    </row>
    <row r="70" spans="1:19" ht="15.75" customHeight="1">
      <c r="A70" s="50" t="s">
        <v>379</v>
      </c>
    </row>
    <row r="71" spans="1:19" ht="15.75" customHeight="1">
      <c r="A71" s="50" t="s">
        <v>374</v>
      </c>
    </row>
    <row r="72" spans="1:19" ht="15.75" customHeight="1">
      <c r="A72" s="77" t="s">
        <v>375</v>
      </c>
      <c r="B72" s="77"/>
      <c r="C72" s="77"/>
      <c r="D72" s="77"/>
      <c r="E72" s="77"/>
      <c r="F72" s="77"/>
      <c r="G72" s="77"/>
      <c r="H72" s="77"/>
      <c r="I72" s="77"/>
      <c r="J72" s="77"/>
      <c r="K72" s="77"/>
      <c r="L72" s="77"/>
    </row>
    <row r="74" spans="1:19">
      <c r="A74" s="50" t="s">
        <v>381</v>
      </c>
    </row>
    <row r="75" spans="1:19" ht="95.25" customHeight="1">
      <c r="A75" s="212" t="s">
        <v>382</v>
      </c>
      <c r="B75" s="213"/>
      <c r="C75" s="213"/>
      <c r="D75" s="212" t="s">
        <v>383</v>
      </c>
      <c r="E75" s="213"/>
      <c r="F75" s="213"/>
      <c r="G75" s="213"/>
      <c r="H75" s="213"/>
      <c r="I75" s="114" t="s">
        <v>384</v>
      </c>
      <c r="J75" s="114" t="s">
        <v>385</v>
      </c>
      <c r="K75" s="114" t="s">
        <v>487</v>
      </c>
      <c r="L75" s="114" t="s">
        <v>385</v>
      </c>
      <c r="S75" s="109"/>
    </row>
    <row r="76" spans="1:19" ht="35.25" customHeight="1">
      <c r="A76" s="304"/>
      <c r="B76" s="304"/>
      <c r="C76" s="304"/>
      <c r="D76" s="298"/>
      <c r="E76" s="298"/>
      <c r="F76" s="298"/>
      <c r="G76" s="298"/>
      <c r="H76" s="298"/>
      <c r="I76" s="115"/>
      <c r="J76" s="115"/>
      <c r="K76" s="76"/>
      <c r="L76" s="115"/>
      <c r="R76" s="50" t="s">
        <v>133</v>
      </c>
      <c r="S76" s="50" t="s">
        <v>133</v>
      </c>
    </row>
    <row r="77" spans="1:19" ht="35.25" customHeight="1">
      <c r="A77" s="304"/>
      <c r="B77" s="304"/>
      <c r="C77" s="304"/>
      <c r="D77" s="298"/>
      <c r="E77" s="298"/>
      <c r="F77" s="298"/>
      <c r="G77" s="298"/>
      <c r="H77" s="298"/>
      <c r="I77" s="115"/>
      <c r="J77" s="115"/>
      <c r="K77" s="76"/>
      <c r="L77" s="115"/>
      <c r="R77" s="50" t="s">
        <v>127</v>
      </c>
      <c r="S77" s="50" t="s">
        <v>127</v>
      </c>
    </row>
    <row r="78" spans="1:19" ht="35.25" hidden="1" customHeight="1">
      <c r="A78" s="298"/>
      <c r="B78" s="298"/>
      <c r="C78" s="298"/>
      <c r="D78" s="298"/>
      <c r="E78" s="298"/>
      <c r="F78" s="298"/>
      <c r="G78" s="298"/>
      <c r="H78" s="298"/>
      <c r="I78" s="115"/>
      <c r="J78" s="115"/>
      <c r="K78" s="76"/>
      <c r="L78" s="115"/>
      <c r="R78" s="50" t="s">
        <v>134</v>
      </c>
      <c r="S78" s="50" t="s">
        <v>134</v>
      </c>
    </row>
    <row r="79" spans="1:19" ht="35.25" hidden="1" customHeight="1">
      <c r="A79" s="298"/>
      <c r="B79" s="298"/>
      <c r="C79" s="298"/>
      <c r="D79" s="298"/>
      <c r="E79" s="298"/>
      <c r="F79" s="298"/>
      <c r="G79" s="298"/>
      <c r="H79" s="298"/>
      <c r="I79" s="115"/>
      <c r="J79" s="115"/>
      <c r="K79" s="76"/>
      <c r="L79" s="115"/>
      <c r="S79" s="50" t="s">
        <v>390</v>
      </c>
    </row>
    <row r="80" spans="1:19" ht="35.25" hidden="1" customHeight="1">
      <c r="A80" s="298"/>
      <c r="B80" s="298"/>
      <c r="C80" s="298"/>
      <c r="D80" s="298"/>
      <c r="E80" s="298"/>
      <c r="F80" s="298"/>
      <c r="G80" s="298"/>
      <c r="H80" s="298"/>
      <c r="I80" s="115"/>
      <c r="J80" s="115"/>
      <c r="K80" s="76"/>
      <c r="L80" s="115"/>
    </row>
    <row r="81" spans="1:19" ht="35.25" hidden="1" customHeight="1">
      <c r="A81" s="298"/>
      <c r="B81" s="298"/>
      <c r="C81" s="298"/>
      <c r="D81" s="298"/>
      <c r="E81" s="298"/>
      <c r="F81" s="298"/>
      <c r="G81" s="298"/>
      <c r="H81" s="298"/>
      <c r="I81" s="115"/>
      <c r="J81" s="115"/>
      <c r="K81" s="76"/>
      <c r="L81" s="115"/>
      <c r="S81" s="50" t="s">
        <v>391</v>
      </c>
    </row>
    <row r="82" spans="1:19" ht="35.25" hidden="1" customHeight="1">
      <c r="A82" s="298"/>
      <c r="B82" s="298"/>
      <c r="C82" s="298"/>
      <c r="D82" s="298"/>
      <c r="E82" s="298"/>
      <c r="F82" s="298"/>
      <c r="G82" s="298"/>
      <c r="H82" s="298"/>
      <c r="I82" s="115"/>
      <c r="J82" s="115"/>
      <c r="K82" s="76"/>
      <c r="L82" s="115"/>
      <c r="S82" s="50" t="s">
        <v>392</v>
      </c>
    </row>
    <row r="83" spans="1:19" ht="35.25" hidden="1" customHeight="1">
      <c r="A83" s="298"/>
      <c r="B83" s="298"/>
      <c r="C83" s="298"/>
      <c r="D83" s="298"/>
      <c r="E83" s="298"/>
      <c r="F83" s="298"/>
      <c r="G83" s="298"/>
      <c r="H83" s="298"/>
      <c r="I83" s="115"/>
      <c r="J83" s="115"/>
      <c r="K83" s="76"/>
      <c r="L83" s="115"/>
    </row>
    <row r="84" spans="1:19" ht="17.25" customHeight="1">
      <c r="A84" s="50" t="s">
        <v>386</v>
      </c>
    </row>
    <row r="85" spans="1:19" ht="17.25" customHeight="1">
      <c r="A85" s="50" t="s">
        <v>493</v>
      </c>
    </row>
    <row r="86" spans="1:19" ht="17.25" customHeight="1">
      <c r="A86" s="50" t="s">
        <v>387</v>
      </c>
    </row>
    <row r="87" spans="1:19" ht="17.25" customHeight="1">
      <c r="A87" s="50" t="s">
        <v>388</v>
      </c>
    </row>
    <row r="88" spans="1:19" ht="18.75" customHeight="1">
      <c r="A88" s="50" t="s">
        <v>389</v>
      </c>
    </row>
    <row r="89" spans="1:19">
      <c r="A89" s="50" t="s">
        <v>393</v>
      </c>
    </row>
    <row r="92" spans="1:19">
      <c r="M92" s="257" t="s">
        <v>363</v>
      </c>
    </row>
    <row r="93" spans="1:19">
      <c r="M93" s="257"/>
    </row>
    <row r="94" spans="1:19">
      <c r="M94" s="257"/>
    </row>
    <row r="95" spans="1:19">
      <c r="M95" s="257"/>
    </row>
    <row r="96" spans="1:19">
      <c r="M96" s="257"/>
    </row>
    <row r="97" spans="1:13">
      <c r="M97" s="257"/>
    </row>
    <row r="98" spans="1:13">
      <c r="M98" s="257"/>
    </row>
    <row r="99" spans="1:13">
      <c r="M99" s="257"/>
    </row>
    <row r="100" spans="1:13">
      <c r="M100" s="257"/>
    </row>
    <row r="101" spans="1:13">
      <c r="M101" s="257"/>
    </row>
    <row r="104" spans="1:13">
      <c r="K104" s="53" t="s">
        <v>329</v>
      </c>
      <c r="L104" s="117">
        <f>L53</f>
        <v>0</v>
      </c>
    </row>
    <row r="105" spans="1:13">
      <c r="K105" s="53" t="s">
        <v>181</v>
      </c>
      <c r="L105" s="117">
        <f>L54</f>
        <v>0</v>
      </c>
    </row>
    <row r="106" spans="1:13">
      <c r="K106" s="53" t="s">
        <v>182</v>
      </c>
      <c r="L106" s="117">
        <f>L55</f>
        <v>0</v>
      </c>
    </row>
    <row r="108" spans="1:13" ht="16.5" customHeight="1">
      <c r="A108" s="50" t="s">
        <v>489</v>
      </c>
    </row>
    <row r="109" spans="1:13" ht="16.5" customHeight="1">
      <c r="A109" s="100" t="s">
        <v>490</v>
      </c>
    </row>
    <row r="110" spans="1:13" ht="16.5" customHeight="1">
      <c r="A110" s="50" t="s">
        <v>403</v>
      </c>
    </row>
    <row r="111" spans="1:13" ht="16.5" customHeight="1">
      <c r="A111" s="50" t="s">
        <v>404</v>
      </c>
    </row>
    <row r="112" spans="1:13" ht="16.5" customHeight="1">
      <c r="A112" s="50" t="s">
        <v>507</v>
      </c>
    </row>
    <row r="113" spans="1:12" ht="16.5" customHeight="1">
      <c r="A113" s="50" t="s">
        <v>405</v>
      </c>
    </row>
    <row r="114" spans="1:12" ht="16.5" customHeight="1">
      <c r="A114" s="50" t="s">
        <v>406</v>
      </c>
    </row>
    <row r="115" spans="1:12" ht="16.5" customHeight="1">
      <c r="A115" s="50" t="s">
        <v>407</v>
      </c>
    </row>
    <row r="116" spans="1:12" ht="16.5" customHeight="1">
      <c r="A116" s="50" t="s">
        <v>408</v>
      </c>
    </row>
    <row r="117" spans="1:12" ht="16.5" customHeight="1">
      <c r="A117" s="50" t="s">
        <v>409</v>
      </c>
    </row>
    <row r="118" spans="1:12" ht="16.5" customHeight="1">
      <c r="A118" s="50" t="s">
        <v>508</v>
      </c>
    </row>
    <row r="119" spans="1:12" ht="16.5" customHeight="1">
      <c r="A119" s="50" t="s">
        <v>509</v>
      </c>
    </row>
    <row r="120" spans="1:12" ht="16.5" customHeight="1">
      <c r="A120" s="50" t="s">
        <v>410</v>
      </c>
    </row>
    <row r="121" spans="1:12" ht="16.5" customHeight="1">
      <c r="A121" s="50" t="s">
        <v>411</v>
      </c>
    </row>
    <row r="122" spans="1:12" ht="16.5" customHeight="1">
      <c r="A122" s="50" t="s">
        <v>412</v>
      </c>
    </row>
    <row r="123" spans="1:12" ht="16.5" customHeight="1">
      <c r="A123" s="50" t="s">
        <v>394</v>
      </c>
    </row>
    <row r="125" spans="1:12">
      <c r="A125" s="50" t="s">
        <v>395</v>
      </c>
    </row>
    <row r="126" spans="1:12">
      <c r="A126" s="50" t="s">
        <v>396</v>
      </c>
    </row>
    <row r="127" spans="1:12" ht="19.5" customHeight="1">
      <c r="A127" s="50" t="s">
        <v>397</v>
      </c>
      <c r="C127" s="306">
        <f>A24</f>
        <v>0</v>
      </c>
      <c r="D127" s="306"/>
      <c r="E127" s="306"/>
      <c r="F127" s="306"/>
      <c r="G127" s="306"/>
      <c r="H127" s="306"/>
      <c r="I127" s="306"/>
      <c r="J127" s="306"/>
      <c r="K127" s="306"/>
      <c r="L127" s="306"/>
    </row>
    <row r="128" spans="1:12" ht="18.75" customHeight="1">
      <c r="A128" s="305" t="s">
        <v>491</v>
      </c>
      <c r="B128" s="305"/>
      <c r="C128" s="305"/>
      <c r="D128" s="305"/>
      <c r="E128" s="305"/>
      <c r="F128" s="305"/>
      <c r="G128" s="305"/>
      <c r="H128" s="305"/>
      <c r="I128" s="305"/>
      <c r="J128" s="305"/>
      <c r="K128" s="305"/>
      <c r="L128" s="305"/>
    </row>
    <row r="129" spans="1:21" ht="18.75" customHeight="1">
      <c r="A129" s="302" t="s">
        <v>398</v>
      </c>
      <c r="B129" s="302"/>
      <c r="C129" s="302"/>
      <c r="D129" s="302"/>
      <c r="E129" s="302"/>
      <c r="F129" s="302"/>
      <c r="G129" s="289"/>
      <c r="H129" s="289"/>
      <c r="I129" s="289"/>
      <c r="J129" s="289"/>
      <c r="K129" s="289"/>
      <c r="L129" s="289"/>
      <c r="U129" s="110">
        <f>G129+G139+G149+G159+G169+G179+G189+G199</f>
        <v>0</v>
      </c>
    </row>
    <row r="130" spans="1:21" ht="18.75" customHeight="1">
      <c r="A130" s="302" t="s">
        <v>399</v>
      </c>
      <c r="B130" s="302"/>
      <c r="C130" s="302"/>
      <c r="D130" s="302"/>
      <c r="E130" s="302"/>
      <c r="F130" s="302"/>
      <c r="G130" s="289"/>
      <c r="H130" s="289"/>
      <c r="I130" s="289"/>
      <c r="J130" s="289"/>
      <c r="K130" s="289"/>
      <c r="L130" s="289"/>
      <c r="U130" s="110">
        <f>G132+G142+G152+G162+G172+G182+G192+G202</f>
        <v>0</v>
      </c>
    </row>
    <row r="131" spans="1:21" ht="18.75" customHeight="1">
      <c r="A131" s="305" t="s">
        <v>443</v>
      </c>
      <c r="B131" s="305"/>
      <c r="C131" s="305"/>
      <c r="D131" s="305"/>
      <c r="E131" s="305"/>
      <c r="F131" s="305"/>
      <c r="G131" s="305"/>
      <c r="H131" s="305"/>
      <c r="I131" s="305"/>
      <c r="J131" s="305"/>
      <c r="K131" s="305"/>
      <c r="L131" s="305"/>
      <c r="U131" s="110">
        <f>G135+G145+G155+G165+G175+G185+G195+G205</f>
        <v>0</v>
      </c>
    </row>
    <row r="132" spans="1:21" ht="18.75" customHeight="1">
      <c r="A132" s="302" t="s">
        <v>398</v>
      </c>
      <c r="B132" s="302"/>
      <c r="C132" s="302"/>
      <c r="D132" s="302"/>
      <c r="E132" s="302"/>
      <c r="F132" s="302"/>
      <c r="G132" s="289"/>
      <c r="H132" s="289"/>
      <c r="I132" s="289"/>
      <c r="J132" s="289"/>
      <c r="K132" s="289"/>
      <c r="L132" s="289"/>
    </row>
    <row r="133" spans="1:21" ht="18.75" customHeight="1">
      <c r="A133" s="302" t="s">
        <v>399</v>
      </c>
      <c r="B133" s="302"/>
      <c r="C133" s="302"/>
      <c r="D133" s="302"/>
      <c r="E133" s="302"/>
      <c r="F133" s="302"/>
      <c r="G133" s="289"/>
      <c r="H133" s="289"/>
      <c r="I133" s="289"/>
      <c r="J133" s="289"/>
      <c r="K133" s="289"/>
      <c r="L133" s="289"/>
    </row>
    <row r="134" spans="1:21" ht="18.75" customHeight="1">
      <c r="A134" s="305" t="s">
        <v>444</v>
      </c>
      <c r="B134" s="305"/>
      <c r="C134" s="305"/>
      <c r="D134" s="305"/>
      <c r="E134" s="305"/>
      <c r="F134" s="305"/>
      <c r="G134" s="305"/>
      <c r="H134" s="305"/>
      <c r="I134" s="305"/>
      <c r="J134" s="305"/>
      <c r="K134" s="305"/>
      <c r="L134" s="305"/>
    </row>
    <row r="135" spans="1:21" ht="18.75" customHeight="1">
      <c r="A135" s="302" t="s">
        <v>398</v>
      </c>
      <c r="B135" s="302"/>
      <c r="C135" s="302"/>
      <c r="D135" s="302"/>
      <c r="E135" s="302"/>
      <c r="F135" s="302"/>
      <c r="G135" s="289"/>
      <c r="H135" s="289"/>
      <c r="I135" s="289"/>
      <c r="J135" s="289"/>
      <c r="K135" s="289"/>
      <c r="L135" s="289"/>
    </row>
    <row r="136" spans="1:21" ht="18.75" customHeight="1">
      <c r="A136" s="302" t="s">
        <v>399</v>
      </c>
      <c r="B136" s="302"/>
      <c r="C136" s="302"/>
      <c r="D136" s="302"/>
      <c r="E136" s="302"/>
      <c r="F136" s="302"/>
      <c r="G136" s="289"/>
      <c r="H136" s="289"/>
      <c r="I136" s="289"/>
      <c r="J136" s="289"/>
      <c r="K136" s="289"/>
      <c r="L136" s="289"/>
    </row>
    <row r="137" spans="1:21" ht="19.5" hidden="1" customHeight="1">
      <c r="A137" s="50" t="s">
        <v>397</v>
      </c>
      <c r="C137" s="306">
        <f>A25</f>
        <v>0</v>
      </c>
      <c r="D137" s="306"/>
      <c r="E137" s="306"/>
      <c r="F137" s="306"/>
      <c r="G137" s="306"/>
      <c r="H137" s="306"/>
      <c r="I137" s="306"/>
      <c r="J137" s="306"/>
      <c r="K137" s="306"/>
      <c r="L137" s="306"/>
    </row>
    <row r="138" spans="1:21" ht="18.75" hidden="1" customHeight="1">
      <c r="A138" s="307" t="str">
        <f>A128</f>
        <v>①　　　年　月　日　から　　　年　月　日まで （直近）</v>
      </c>
      <c r="B138" s="307"/>
      <c r="C138" s="307"/>
      <c r="D138" s="307"/>
      <c r="E138" s="307"/>
      <c r="F138" s="307"/>
      <c r="G138" s="307"/>
      <c r="H138" s="307"/>
      <c r="I138" s="307"/>
      <c r="J138" s="307"/>
      <c r="K138" s="307"/>
      <c r="L138" s="307"/>
    </row>
    <row r="139" spans="1:21" ht="18.75" hidden="1" customHeight="1">
      <c r="A139" s="302" t="s">
        <v>398</v>
      </c>
      <c r="B139" s="302"/>
      <c r="C139" s="302"/>
      <c r="D139" s="302"/>
      <c r="E139" s="302"/>
      <c r="F139" s="302"/>
      <c r="G139" s="289"/>
      <c r="H139" s="289"/>
      <c r="I139" s="289"/>
      <c r="J139" s="289"/>
      <c r="K139" s="289"/>
      <c r="L139" s="289"/>
    </row>
    <row r="140" spans="1:21" ht="18.75" hidden="1" customHeight="1">
      <c r="A140" s="302" t="s">
        <v>399</v>
      </c>
      <c r="B140" s="302"/>
      <c r="C140" s="302"/>
      <c r="D140" s="302"/>
      <c r="E140" s="302"/>
      <c r="F140" s="302"/>
      <c r="G140" s="289"/>
      <c r="H140" s="289"/>
      <c r="I140" s="289"/>
      <c r="J140" s="289"/>
      <c r="K140" s="289"/>
      <c r="L140" s="289"/>
    </row>
    <row r="141" spans="1:21" ht="18.75" hidden="1" customHeight="1">
      <c r="A141" s="307" t="str">
        <f>A131</f>
        <v>②　　　年　月　日　から　　　年　月　日まで</v>
      </c>
      <c r="B141" s="307"/>
      <c r="C141" s="307"/>
      <c r="D141" s="307"/>
      <c r="E141" s="307"/>
      <c r="F141" s="307"/>
      <c r="G141" s="307"/>
      <c r="H141" s="307"/>
      <c r="I141" s="307"/>
      <c r="J141" s="307"/>
      <c r="K141" s="307"/>
      <c r="L141" s="307"/>
    </row>
    <row r="142" spans="1:21" ht="18.75" hidden="1" customHeight="1">
      <c r="A142" s="302" t="s">
        <v>398</v>
      </c>
      <c r="B142" s="302"/>
      <c r="C142" s="302"/>
      <c r="D142" s="302"/>
      <c r="E142" s="302"/>
      <c r="F142" s="302"/>
      <c r="G142" s="289"/>
      <c r="H142" s="289"/>
      <c r="I142" s="289"/>
      <c r="J142" s="289"/>
      <c r="K142" s="289"/>
      <c r="L142" s="289"/>
    </row>
    <row r="143" spans="1:21" ht="18.75" hidden="1" customHeight="1">
      <c r="A143" s="302" t="s">
        <v>399</v>
      </c>
      <c r="B143" s="302"/>
      <c r="C143" s="302"/>
      <c r="D143" s="302"/>
      <c r="E143" s="302"/>
      <c r="F143" s="302"/>
      <c r="G143" s="289"/>
      <c r="H143" s="289"/>
      <c r="I143" s="289"/>
      <c r="J143" s="289"/>
      <c r="K143" s="289"/>
      <c r="L143" s="289"/>
    </row>
    <row r="144" spans="1:21" ht="18.75" hidden="1" customHeight="1">
      <c r="A144" s="307" t="str">
        <f>A134</f>
        <v>③　　　年　月　日　から　　　年　月　日まで</v>
      </c>
      <c r="B144" s="307"/>
      <c r="C144" s="307"/>
      <c r="D144" s="307"/>
      <c r="E144" s="307"/>
      <c r="F144" s="307"/>
      <c r="G144" s="307"/>
      <c r="H144" s="307"/>
      <c r="I144" s="307"/>
      <c r="J144" s="307"/>
      <c r="K144" s="307"/>
      <c r="L144" s="307"/>
    </row>
    <row r="145" spans="1:12" ht="18.75" hidden="1" customHeight="1">
      <c r="A145" s="302" t="s">
        <v>398</v>
      </c>
      <c r="B145" s="302"/>
      <c r="C145" s="302"/>
      <c r="D145" s="302"/>
      <c r="E145" s="302"/>
      <c r="F145" s="302"/>
      <c r="G145" s="289"/>
      <c r="H145" s="289"/>
      <c r="I145" s="289"/>
      <c r="J145" s="289"/>
      <c r="K145" s="289"/>
      <c r="L145" s="289"/>
    </row>
    <row r="146" spans="1:12" ht="18.75" hidden="1" customHeight="1">
      <c r="A146" s="302" t="s">
        <v>399</v>
      </c>
      <c r="B146" s="302"/>
      <c r="C146" s="302"/>
      <c r="D146" s="302"/>
      <c r="E146" s="302"/>
      <c r="F146" s="302"/>
      <c r="G146" s="289"/>
      <c r="H146" s="289"/>
      <c r="I146" s="289"/>
      <c r="J146" s="289"/>
      <c r="K146" s="289"/>
      <c r="L146" s="289"/>
    </row>
    <row r="147" spans="1:12" ht="19.5" hidden="1" customHeight="1">
      <c r="A147" s="50" t="s">
        <v>397</v>
      </c>
      <c r="C147" s="306">
        <f>A26</f>
        <v>0</v>
      </c>
      <c r="D147" s="306"/>
      <c r="E147" s="306"/>
      <c r="F147" s="306"/>
      <c r="G147" s="306"/>
      <c r="H147" s="306"/>
      <c r="I147" s="306"/>
      <c r="J147" s="306"/>
      <c r="K147" s="306"/>
      <c r="L147" s="306"/>
    </row>
    <row r="148" spans="1:12" ht="18.75" hidden="1" customHeight="1">
      <c r="A148" s="307" t="str">
        <f>A128</f>
        <v>①　　　年　月　日　から　　　年　月　日まで （直近）</v>
      </c>
      <c r="B148" s="307"/>
      <c r="C148" s="307"/>
      <c r="D148" s="307"/>
      <c r="E148" s="307"/>
      <c r="F148" s="307"/>
      <c r="G148" s="307"/>
      <c r="H148" s="307"/>
      <c r="I148" s="307"/>
      <c r="J148" s="307"/>
      <c r="K148" s="307"/>
      <c r="L148" s="307"/>
    </row>
    <row r="149" spans="1:12" ht="18.75" hidden="1" customHeight="1">
      <c r="A149" s="302" t="s">
        <v>398</v>
      </c>
      <c r="B149" s="302"/>
      <c r="C149" s="302"/>
      <c r="D149" s="302"/>
      <c r="E149" s="302"/>
      <c r="F149" s="302"/>
      <c r="G149" s="289"/>
      <c r="H149" s="289"/>
      <c r="I149" s="289"/>
      <c r="J149" s="289"/>
      <c r="K149" s="289"/>
      <c r="L149" s="289"/>
    </row>
    <row r="150" spans="1:12" ht="18.75" hidden="1" customHeight="1">
      <c r="A150" s="302" t="s">
        <v>399</v>
      </c>
      <c r="B150" s="302"/>
      <c r="C150" s="302"/>
      <c r="D150" s="302"/>
      <c r="E150" s="302"/>
      <c r="F150" s="302"/>
      <c r="G150" s="289"/>
      <c r="H150" s="289"/>
      <c r="I150" s="289"/>
      <c r="J150" s="289"/>
      <c r="K150" s="289"/>
      <c r="L150" s="289"/>
    </row>
    <row r="151" spans="1:12" ht="18.75" hidden="1" customHeight="1">
      <c r="A151" s="307" t="str">
        <f>A131</f>
        <v>②　　　年　月　日　から　　　年　月　日まで</v>
      </c>
      <c r="B151" s="307"/>
      <c r="C151" s="307"/>
      <c r="D151" s="307"/>
      <c r="E151" s="307"/>
      <c r="F151" s="307"/>
      <c r="G151" s="307"/>
      <c r="H151" s="307"/>
      <c r="I151" s="307"/>
      <c r="J151" s="307"/>
      <c r="K151" s="307"/>
      <c r="L151" s="307"/>
    </row>
    <row r="152" spans="1:12" ht="18.75" hidden="1" customHeight="1">
      <c r="A152" s="302" t="s">
        <v>398</v>
      </c>
      <c r="B152" s="302"/>
      <c r="C152" s="302"/>
      <c r="D152" s="302"/>
      <c r="E152" s="302"/>
      <c r="F152" s="302"/>
      <c r="G152" s="289"/>
      <c r="H152" s="289"/>
      <c r="I152" s="289"/>
      <c r="J152" s="289"/>
      <c r="K152" s="289"/>
      <c r="L152" s="289"/>
    </row>
    <row r="153" spans="1:12" ht="18.75" hidden="1" customHeight="1">
      <c r="A153" s="302" t="s">
        <v>399</v>
      </c>
      <c r="B153" s="302"/>
      <c r="C153" s="302"/>
      <c r="D153" s="302"/>
      <c r="E153" s="302"/>
      <c r="F153" s="302"/>
      <c r="G153" s="289"/>
      <c r="H153" s="289"/>
      <c r="I153" s="289"/>
      <c r="J153" s="289"/>
      <c r="K153" s="289"/>
      <c r="L153" s="289"/>
    </row>
    <row r="154" spans="1:12" ht="18.75" hidden="1" customHeight="1">
      <c r="A154" s="307" t="str">
        <f>A134</f>
        <v>③　　　年　月　日　から　　　年　月　日まで</v>
      </c>
      <c r="B154" s="307"/>
      <c r="C154" s="307"/>
      <c r="D154" s="307"/>
      <c r="E154" s="307"/>
      <c r="F154" s="307"/>
      <c r="G154" s="307"/>
      <c r="H154" s="307"/>
      <c r="I154" s="307"/>
      <c r="J154" s="307"/>
      <c r="K154" s="307"/>
      <c r="L154" s="307"/>
    </row>
    <row r="155" spans="1:12" ht="18.75" hidden="1" customHeight="1">
      <c r="A155" s="302" t="s">
        <v>398</v>
      </c>
      <c r="B155" s="302"/>
      <c r="C155" s="302"/>
      <c r="D155" s="302"/>
      <c r="E155" s="302"/>
      <c r="F155" s="302"/>
      <c r="G155" s="289"/>
      <c r="H155" s="289"/>
      <c r="I155" s="289"/>
      <c r="J155" s="289"/>
      <c r="K155" s="289"/>
      <c r="L155" s="289"/>
    </row>
    <row r="156" spans="1:12" ht="18.75" hidden="1" customHeight="1">
      <c r="A156" s="302" t="s">
        <v>399</v>
      </c>
      <c r="B156" s="302"/>
      <c r="C156" s="302"/>
      <c r="D156" s="302"/>
      <c r="E156" s="302"/>
      <c r="F156" s="302"/>
      <c r="G156" s="289"/>
      <c r="H156" s="289"/>
      <c r="I156" s="289"/>
      <c r="J156" s="289"/>
      <c r="K156" s="289"/>
      <c r="L156" s="289"/>
    </row>
    <row r="157" spans="1:12" ht="19.5" hidden="1" customHeight="1">
      <c r="A157" s="50" t="s">
        <v>397</v>
      </c>
      <c r="C157" s="306">
        <f>A27</f>
        <v>0</v>
      </c>
      <c r="D157" s="306"/>
      <c r="E157" s="306"/>
      <c r="F157" s="306"/>
      <c r="G157" s="306"/>
      <c r="H157" s="306"/>
      <c r="I157" s="306"/>
      <c r="J157" s="306"/>
      <c r="K157" s="306"/>
      <c r="L157" s="306"/>
    </row>
    <row r="158" spans="1:12" ht="18.75" hidden="1" customHeight="1">
      <c r="A158" s="307" t="str">
        <f>A128</f>
        <v>①　　　年　月　日　から　　　年　月　日まで （直近）</v>
      </c>
      <c r="B158" s="307"/>
      <c r="C158" s="307"/>
      <c r="D158" s="307"/>
      <c r="E158" s="307"/>
      <c r="F158" s="307"/>
      <c r="G158" s="307"/>
      <c r="H158" s="307"/>
      <c r="I158" s="307"/>
      <c r="J158" s="307"/>
      <c r="K158" s="307"/>
      <c r="L158" s="307"/>
    </row>
    <row r="159" spans="1:12" ht="18.75" hidden="1" customHeight="1">
      <c r="A159" s="302" t="s">
        <v>398</v>
      </c>
      <c r="B159" s="302"/>
      <c r="C159" s="302"/>
      <c r="D159" s="302"/>
      <c r="E159" s="302"/>
      <c r="F159" s="302"/>
      <c r="G159" s="289"/>
      <c r="H159" s="289"/>
      <c r="I159" s="289"/>
      <c r="J159" s="289"/>
      <c r="K159" s="289"/>
      <c r="L159" s="289"/>
    </row>
    <row r="160" spans="1:12" ht="18.75" hidden="1" customHeight="1">
      <c r="A160" s="302" t="s">
        <v>399</v>
      </c>
      <c r="B160" s="302"/>
      <c r="C160" s="302"/>
      <c r="D160" s="302"/>
      <c r="E160" s="302"/>
      <c r="F160" s="302"/>
      <c r="G160" s="289"/>
      <c r="H160" s="289"/>
      <c r="I160" s="289"/>
      <c r="J160" s="289"/>
      <c r="K160" s="289"/>
      <c r="L160" s="289"/>
    </row>
    <row r="161" spans="1:12" ht="18.75" hidden="1" customHeight="1">
      <c r="A161" s="307" t="str">
        <f>A131</f>
        <v>②　　　年　月　日　から　　　年　月　日まで</v>
      </c>
      <c r="B161" s="307"/>
      <c r="C161" s="307"/>
      <c r="D161" s="307"/>
      <c r="E161" s="307"/>
      <c r="F161" s="307"/>
      <c r="G161" s="307"/>
      <c r="H161" s="307"/>
      <c r="I161" s="307"/>
      <c r="J161" s="307"/>
      <c r="K161" s="307"/>
      <c r="L161" s="307"/>
    </row>
    <row r="162" spans="1:12" ht="18.75" hidden="1" customHeight="1">
      <c r="A162" s="302" t="s">
        <v>398</v>
      </c>
      <c r="B162" s="302"/>
      <c r="C162" s="302"/>
      <c r="D162" s="302"/>
      <c r="E162" s="302"/>
      <c r="F162" s="302"/>
      <c r="G162" s="289"/>
      <c r="H162" s="289"/>
      <c r="I162" s="289"/>
      <c r="J162" s="289"/>
      <c r="K162" s="289"/>
      <c r="L162" s="289"/>
    </row>
    <row r="163" spans="1:12" ht="18.75" hidden="1" customHeight="1">
      <c r="A163" s="302" t="s">
        <v>399</v>
      </c>
      <c r="B163" s="302"/>
      <c r="C163" s="302"/>
      <c r="D163" s="302"/>
      <c r="E163" s="302"/>
      <c r="F163" s="302"/>
      <c r="G163" s="289"/>
      <c r="H163" s="289"/>
      <c r="I163" s="289"/>
      <c r="J163" s="289"/>
      <c r="K163" s="289"/>
      <c r="L163" s="289"/>
    </row>
    <row r="164" spans="1:12" ht="18.75" hidden="1" customHeight="1">
      <c r="A164" s="307" t="str">
        <f>A134</f>
        <v>③　　　年　月　日　から　　　年　月　日まで</v>
      </c>
      <c r="B164" s="307"/>
      <c r="C164" s="307"/>
      <c r="D164" s="307"/>
      <c r="E164" s="307"/>
      <c r="F164" s="307"/>
      <c r="G164" s="307"/>
      <c r="H164" s="307"/>
      <c r="I164" s="307"/>
      <c r="J164" s="307"/>
      <c r="K164" s="307"/>
      <c r="L164" s="307"/>
    </row>
    <row r="165" spans="1:12" ht="18.75" hidden="1" customHeight="1">
      <c r="A165" s="302" t="s">
        <v>398</v>
      </c>
      <c r="B165" s="302"/>
      <c r="C165" s="302"/>
      <c r="D165" s="302"/>
      <c r="E165" s="302"/>
      <c r="F165" s="302"/>
      <c r="G165" s="289"/>
      <c r="H165" s="289"/>
      <c r="I165" s="289"/>
      <c r="J165" s="289"/>
      <c r="K165" s="289"/>
      <c r="L165" s="289"/>
    </row>
    <row r="166" spans="1:12" ht="18.75" hidden="1" customHeight="1">
      <c r="A166" s="302" t="s">
        <v>399</v>
      </c>
      <c r="B166" s="302"/>
      <c r="C166" s="302"/>
      <c r="D166" s="302"/>
      <c r="E166" s="302"/>
      <c r="F166" s="302"/>
      <c r="G166" s="289"/>
      <c r="H166" s="289"/>
      <c r="I166" s="289"/>
      <c r="J166" s="289"/>
      <c r="K166" s="289"/>
      <c r="L166" s="289"/>
    </row>
    <row r="167" spans="1:12" ht="19.5" hidden="1" customHeight="1">
      <c r="A167" s="50" t="s">
        <v>397</v>
      </c>
      <c r="C167" s="306">
        <f>A28</f>
        <v>0</v>
      </c>
      <c r="D167" s="306"/>
      <c r="E167" s="306"/>
      <c r="F167" s="306"/>
      <c r="G167" s="306"/>
      <c r="H167" s="306"/>
      <c r="I167" s="306"/>
      <c r="J167" s="306"/>
      <c r="K167" s="306"/>
      <c r="L167" s="306"/>
    </row>
    <row r="168" spans="1:12" ht="18.75" hidden="1" customHeight="1">
      <c r="A168" s="307" t="str">
        <f>A128</f>
        <v>①　　　年　月　日　から　　　年　月　日まで （直近）</v>
      </c>
      <c r="B168" s="307"/>
      <c r="C168" s="307"/>
      <c r="D168" s="307"/>
      <c r="E168" s="307"/>
      <c r="F168" s="307"/>
      <c r="G168" s="307"/>
      <c r="H168" s="307"/>
      <c r="I168" s="307"/>
      <c r="J168" s="307"/>
      <c r="K168" s="307"/>
      <c r="L168" s="307"/>
    </row>
    <row r="169" spans="1:12" ht="18.75" hidden="1" customHeight="1">
      <c r="A169" s="302" t="s">
        <v>398</v>
      </c>
      <c r="B169" s="302"/>
      <c r="C169" s="302"/>
      <c r="D169" s="302"/>
      <c r="E169" s="302"/>
      <c r="F169" s="302"/>
      <c r="G169" s="289"/>
      <c r="H169" s="289"/>
      <c r="I169" s="289"/>
      <c r="J169" s="289"/>
      <c r="K169" s="289"/>
      <c r="L169" s="289"/>
    </row>
    <row r="170" spans="1:12" ht="18.75" hidden="1" customHeight="1">
      <c r="A170" s="302" t="s">
        <v>399</v>
      </c>
      <c r="B170" s="302"/>
      <c r="C170" s="302"/>
      <c r="D170" s="302"/>
      <c r="E170" s="302"/>
      <c r="F170" s="302"/>
      <c r="G170" s="289"/>
      <c r="H170" s="289"/>
      <c r="I170" s="289"/>
      <c r="J170" s="289"/>
      <c r="K170" s="289"/>
      <c r="L170" s="289"/>
    </row>
    <row r="171" spans="1:12" ht="18.75" hidden="1" customHeight="1">
      <c r="A171" s="307" t="str">
        <f>A131</f>
        <v>②　　　年　月　日　から　　　年　月　日まで</v>
      </c>
      <c r="B171" s="307"/>
      <c r="C171" s="307"/>
      <c r="D171" s="307"/>
      <c r="E171" s="307"/>
      <c r="F171" s="307"/>
      <c r="G171" s="307"/>
      <c r="H171" s="307"/>
      <c r="I171" s="307"/>
      <c r="J171" s="307"/>
      <c r="K171" s="307"/>
      <c r="L171" s="307"/>
    </row>
    <row r="172" spans="1:12" ht="18.75" hidden="1" customHeight="1">
      <c r="A172" s="302" t="s">
        <v>398</v>
      </c>
      <c r="B172" s="302"/>
      <c r="C172" s="302"/>
      <c r="D172" s="302"/>
      <c r="E172" s="302"/>
      <c r="F172" s="302"/>
      <c r="G172" s="289"/>
      <c r="H172" s="289"/>
      <c r="I172" s="289"/>
      <c r="J172" s="289"/>
      <c r="K172" s="289"/>
      <c r="L172" s="289"/>
    </row>
    <row r="173" spans="1:12" ht="18.75" hidden="1" customHeight="1">
      <c r="A173" s="302" t="s">
        <v>399</v>
      </c>
      <c r="B173" s="302"/>
      <c r="C173" s="302"/>
      <c r="D173" s="302"/>
      <c r="E173" s="302"/>
      <c r="F173" s="302"/>
      <c r="G173" s="289"/>
      <c r="H173" s="289"/>
      <c r="I173" s="289"/>
      <c r="J173" s="289"/>
      <c r="K173" s="289"/>
      <c r="L173" s="289"/>
    </row>
    <row r="174" spans="1:12" ht="18.75" hidden="1" customHeight="1">
      <c r="A174" s="307" t="str">
        <f>A134</f>
        <v>③　　　年　月　日　から　　　年　月　日まで</v>
      </c>
      <c r="B174" s="307"/>
      <c r="C174" s="307"/>
      <c r="D174" s="307"/>
      <c r="E174" s="307"/>
      <c r="F174" s="307"/>
      <c r="G174" s="307"/>
      <c r="H174" s="307"/>
      <c r="I174" s="307"/>
      <c r="J174" s="307"/>
      <c r="K174" s="307"/>
      <c r="L174" s="307"/>
    </row>
    <row r="175" spans="1:12" ht="18.75" hidden="1" customHeight="1">
      <c r="A175" s="302" t="s">
        <v>398</v>
      </c>
      <c r="B175" s="302"/>
      <c r="C175" s="302"/>
      <c r="D175" s="302"/>
      <c r="E175" s="302"/>
      <c r="F175" s="302"/>
      <c r="G175" s="289"/>
      <c r="H175" s="289"/>
      <c r="I175" s="289"/>
      <c r="J175" s="289"/>
      <c r="K175" s="289"/>
      <c r="L175" s="289"/>
    </row>
    <row r="176" spans="1:12" ht="18.75" hidden="1" customHeight="1">
      <c r="A176" s="302" t="s">
        <v>399</v>
      </c>
      <c r="B176" s="302"/>
      <c r="C176" s="302"/>
      <c r="D176" s="302"/>
      <c r="E176" s="302"/>
      <c r="F176" s="302"/>
      <c r="G176" s="289"/>
      <c r="H176" s="289"/>
      <c r="I176" s="289"/>
      <c r="J176" s="289"/>
      <c r="K176" s="289"/>
      <c r="L176" s="289"/>
    </row>
    <row r="177" spans="1:12" ht="19.5" hidden="1" customHeight="1">
      <c r="A177" s="50" t="s">
        <v>397</v>
      </c>
      <c r="C177" s="306">
        <f>A29</f>
        <v>0</v>
      </c>
      <c r="D177" s="306"/>
      <c r="E177" s="306"/>
      <c r="F177" s="306"/>
      <c r="G177" s="306"/>
      <c r="H177" s="306"/>
      <c r="I177" s="306"/>
      <c r="J177" s="306"/>
      <c r="K177" s="306"/>
      <c r="L177" s="306"/>
    </row>
    <row r="178" spans="1:12" ht="18.75" hidden="1" customHeight="1">
      <c r="A178" s="307" t="str">
        <f>A128</f>
        <v>①　　　年　月　日　から　　　年　月　日まで （直近）</v>
      </c>
      <c r="B178" s="307"/>
      <c r="C178" s="307"/>
      <c r="D178" s="307"/>
      <c r="E178" s="307"/>
      <c r="F178" s="307"/>
      <c r="G178" s="307"/>
      <c r="H178" s="307"/>
      <c r="I178" s="307"/>
      <c r="J178" s="307"/>
      <c r="K178" s="307"/>
      <c r="L178" s="307"/>
    </row>
    <row r="179" spans="1:12" ht="18.75" hidden="1" customHeight="1">
      <c r="A179" s="302" t="s">
        <v>398</v>
      </c>
      <c r="B179" s="302"/>
      <c r="C179" s="302"/>
      <c r="D179" s="302"/>
      <c r="E179" s="302"/>
      <c r="F179" s="302"/>
      <c r="G179" s="289"/>
      <c r="H179" s="289"/>
      <c r="I179" s="289"/>
      <c r="J179" s="289"/>
      <c r="K179" s="289"/>
      <c r="L179" s="289"/>
    </row>
    <row r="180" spans="1:12" ht="18.75" hidden="1" customHeight="1">
      <c r="A180" s="302" t="s">
        <v>399</v>
      </c>
      <c r="B180" s="302"/>
      <c r="C180" s="302"/>
      <c r="D180" s="302"/>
      <c r="E180" s="302"/>
      <c r="F180" s="302"/>
      <c r="G180" s="289"/>
      <c r="H180" s="289"/>
      <c r="I180" s="289"/>
      <c r="J180" s="289"/>
      <c r="K180" s="289"/>
      <c r="L180" s="289"/>
    </row>
    <row r="181" spans="1:12" ht="18.75" hidden="1" customHeight="1">
      <c r="A181" s="307" t="str">
        <f>A131</f>
        <v>②　　　年　月　日　から　　　年　月　日まで</v>
      </c>
      <c r="B181" s="307"/>
      <c r="C181" s="307"/>
      <c r="D181" s="307"/>
      <c r="E181" s="307"/>
      <c r="F181" s="307"/>
      <c r="G181" s="307"/>
      <c r="H181" s="307"/>
      <c r="I181" s="307"/>
      <c r="J181" s="307"/>
      <c r="K181" s="307"/>
      <c r="L181" s="307"/>
    </row>
    <row r="182" spans="1:12" ht="18.75" hidden="1" customHeight="1">
      <c r="A182" s="302" t="s">
        <v>398</v>
      </c>
      <c r="B182" s="302"/>
      <c r="C182" s="302"/>
      <c r="D182" s="302"/>
      <c r="E182" s="302"/>
      <c r="F182" s="302"/>
      <c r="G182" s="289"/>
      <c r="H182" s="289"/>
      <c r="I182" s="289"/>
      <c r="J182" s="289"/>
      <c r="K182" s="289"/>
      <c r="L182" s="289"/>
    </row>
    <row r="183" spans="1:12" ht="18.75" hidden="1" customHeight="1">
      <c r="A183" s="302" t="s">
        <v>399</v>
      </c>
      <c r="B183" s="302"/>
      <c r="C183" s="302"/>
      <c r="D183" s="302"/>
      <c r="E183" s="302"/>
      <c r="F183" s="302"/>
      <c r="G183" s="289"/>
      <c r="H183" s="289"/>
      <c r="I183" s="289"/>
      <c r="J183" s="289"/>
      <c r="K183" s="289"/>
      <c r="L183" s="289"/>
    </row>
    <row r="184" spans="1:12" ht="18.75" hidden="1" customHeight="1">
      <c r="A184" s="307" t="str">
        <f>A134</f>
        <v>③　　　年　月　日　から　　　年　月　日まで</v>
      </c>
      <c r="B184" s="307"/>
      <c r="C184" s="307"/>
      <c r="D184" s="307"/>
      <c r="E184" s="307"/>
      <c r="F184" s="307"/>
      <c r="G184" s="307"/>
      <c r="H184" s="307"/>
      <c r="I184" s="307"/>
      <c r="J184" s="307"/>
      <c r="K184" s="307"/>
      <c r="L184" s="307"/>
    </row>
    <row r="185" spans="1:12" ht="18.75" hidden="1" customHeight="1">
      <c r="A185" s="302" t="s">
        <v>398</v>
      </c>
      <c r="B185" s="302"/>
      <c r="C185" s="302"/>
      <c r="D185" s="302"/>
      <c r="E185" s="302"/>
      <c r="F185" s="302"/>
      <c r="G185" s="289"/>
      <c r="H185" s="289"/>
      <c r="I185" s="289"/>
      <c r="J185" s="289"/>
      <c r="K185" s="289"/>
      <c r="L185" s="289"/>
    </row>
    <row r="186" spans="1:12" ht="18.75" hidden="1" customHeight="1">
      <c r="A186" s="302" t="s">
        <v>399</v>
      </c>
      <c r="B186" s="302"/>
      <c r="C186" s="302"/>
      <c r="D186" s="302"/>
      <c r="E186" s="302"/>
      <c r="F186" s="302"/>
      <c r="G186" s="289"/>
      <c r="H186" s="289"/>
      <c r="I186" s="289"/>
      <c r="J186" s="289"/>
      <c r="K186" s="289"/>
      <c r="L186" s="289"/>
    </row>
    <row r="187" spans="1:12" ht="19.5" hidden="1" customHeight="1">
      <c r="A187" s="50" t="s">
        <v>397</v>
      </c>
      <c r="C187" s="306">
        <f>A30</f>
        <v>0</v>
      </c>
      <c r="D187" s="306"/>
      <c r="E187" s="306"/>
      <c r="F187" s="306"/>
      <c r="G187" s="306"/>
      <c r="H187" s="306"/>
      <c r="I187" s="306"/>
      <c r="J187" s="306"/>
      <c r="K187" s="306"/>
      <c r="L187" s="306"/>
    </row>
    <row r="188" spans="1:12" ht="18.75" hidden="1" customHeight="1">
      <c r="A188" s="307" t="str">
        <f>A128</f>
        <v>①　　　年　月　日　から　　　年　月　日まで （直近）</v>
      </c>
      <c r="B188" s="307"/>
      <c r="C188" s="307"/>
      <c r="D188" s="307"/>
      <c r="E188" s="307"/>
      <c r="F188" s="307"/>
      <c r="G188" s="307"/>
      <c r="H188" s="307"/>
      <c r="I188" s="307"/>
      <c r="J188" s="307"/>
      <c r="K188" s="307"/>
      <c r="L188" s="307"/>
    </row>
    <row r="189" spans="1:12" ht="18.75" hidden="1" customHeight="1">
      <c r="A189" s="302" t="s">
        <v>398</v>
      </c>
      <c r="B189" s="302"/>
      <c r="C189" s="302"/>
      <c r="D189" s="302"/>
      <c r="E189" s="302"/>
      <c r="F189" s="302"/>
      <c r="G189" s="289"/>
      <c r="H189" s="289"/>
      <c r="I189" s="289"/>
      <c r="J189" s="289"/>
      <c r="K189" s="289"/>
      <c r="L189" s="289"/>
    </row>
    <row r="190" spans="1:12" ht="18.75" hidden="1" customHeight="1">
      <c r="A190" s="302" t="s">
        <v>399</v>
      </c>
      <c r="B190" s="302"/>
      <c r="C190" s="302"/>
      <c r="D190" s="302"/>
      <c r="E190" s="302"/>
      <c r="F190" s="302"/>
      <c r="G190" s="289"/>
      <c r="H190" s="289"/>
      <c r="I190" s="289"/>
      <c r="J190" s="289"/>
      <c r="K190" s="289"/>
      <c r="L190" s="289"/>
    </row>
    <row r="191" spans="1:12" ht="18.75" hidden="1" customHeight="1">
      <c r="A191" s="307" t="str">
        <f>A131</f>
        <v>②　　　年　月　日　から　　　年　月　日まで</v>
      </c>
      <c r="B191" s="307"/>
      <c r="C191" s="307"/>
      <c r="D191" s="307"/>
      <c r="E191" s="307"/>
      <c r="F191" s="307"/>
      <c r="G191" s="307"/>
      <c r="H191" s="307"/>
      <c r="I191" s="307"/>
      <c r="J191" s="307"/>
      <c r="K191" s="307"/>
      <c r="L191" s="307"/>
    </row>
    <row r="192" spans="1:12" ht="18.75" hidden="1" customHeight="1">
      <c r="A192" s="302" t="s">
        <v>398</v>
      </c>
      <c r="B192" s="302"/>
      <c r="C192" s="302"/>
      <c r="D192" s="302"/>
      <c r="E192" s="302"/>
      <c r="F192" s="302"/>
      <c r="G192" s="289"/>
      <c r="H192" s="289"/>
      <c r="I192" s="289"/>
      <c r="J192" s="289"/>
      <c r="K192" s="289"/>
      <c r="L192" s="289"/>
    </row>
    <row r="193" spans="1:12" ht="18.75" hidden="1" customHeight="1">
      <c r="A193" s="302" t="s">
        <v>399</v>
      </c>
      <c r="B193" s="302"/>
      <c r="C193" s="302"/>
      <c r="D193" s="302"/>
      <c r="E193" s="302"/>
      <c r="F193" s="302"/>
      <c r="G193" s="289"/>
      <c r="H193" s="289"/>
      <c r="I193" s="289"/>
      <c r="J193" s="289"/>
      <c r="K193" s="289"/>
      <c r="L193" s="289"/>
    </row>
    <row r="194" spans="1:12" ht="18.75" hidden="1" customHeight="1">
      <c r="A194" s="307" t="str">
        <f>A134</f>
        <v>③　　　年　月　日　から　　　年　月　日まで</v>
      </c>
      <c r="B194" s="307"/>
      <c r="C194" s="307"/>
      <c r="D194" s="307"/>
      <c r="E194" s="307"/>
      <c r="F194" s="307"/>
      <c r="G194" s="307"/>
      <c r="H194" s="307"/>
      <c r="I194" s="307"/>
      <c r="J194" s="307"/>
      <c r="K194" s="307"/>
      <c r="L194" s="307"/>
    </row>
    <row r="195" spans="1:12" ht="18.75" hidden="1" customHeight="1">
      <c r="A195" s="302" t="s">
        <v>398</v>
      </c>
      <c r="B195" s="302"/>
      <c r="C195" s="302"/>
      <c r="D195" s="302"/>
      <c r="E195" s="302"/>
      <c r="F195" s="302"/>
      <c r="G195" s="289"/>
      <c r="H195" s="289"/>
      <c r="I195" s="289"/>
      <c r="J195" s="289"/>
      <c r="K195" s="289"/>
      <c r="L195" s="289"/>
    </row>
    <row r="196" spans="1:12" ht="18.75" hidden="1" customHeight="1">
      <c r="A196" s="302" t="s">
        <v>399</v>
      </c>
      <c r="B196" s="302"/>
      <c r="C196" s="302"/>
      <c r="D196" s="302"/>
      <c r="E196" s="302"/>
      <c r="F196" s="302"/>
      <c r="G196" s="289"/>
      <c r="H196" s="289"/>
      <c r="I196" s="289"/>
      <c r="J196" s="289"/>
      <c r="K196" s="289"/>
      <c r="L196" s="289"/>
    </row>
    <row r="197" spans="1:12" ht="19.5" hidden="1" customHeight="1">
      <c r="A197" s="50" t="s">
        <v>397</v>
      </c>
      <c r="C197" s="306">
        <f>A31</f>
        <v>0</v>
      </c>
      <c r="D197" s="306"/>
      <c r="E197" s="306"/>
      <c r="F197" s="306"/>
      <c r="G197" s="306"/>
      <c r="H197" s="306"/>
      <c r="I197" s="306"/>
      <c r="J197" s="306"/>
      <c r="K197" s="306"/>
      <c r="L197" s="306"/>
    </row>
    <row r="198" spans="1:12" ht="18.75" hidden="1" customHeight="1">
      <c r="A198" s="307" t="str">
        <f>A128</f>
        <v>①　　　年　月　日　から　　　年　月　日まで （直近）</v>
      </c>
      <c r="B198" s="307"/>
      <c r="C198" s="307"/>
      <c r="D198" s="307"/>
      <c r="E198" s="307"/>
      <c r="F198" s="307"/>
      <c r="G198" s="307"/>
      <c r="H198" s="307"/>
      <c r="I198" s="307"/>
      <c r="J198" s="307"/>
      <c r="K198" s="307"/>
      <c r="L198" s="307"/>
    </row>
    <row r="199" spans="1:12" ht="18.75" hidden="1" customHeight="1">
      <c r="A199" s="302" t="s">
        <v>398</v>
      </c>
      <c r="B199" s="302"/>
      <c r="C199" s="302"/>
      <c r="D199" s="302"/>
      <c r="E199" s="302"/>
      <c r="F199" s="302"/>
      <c r="G199" s="289"/>
      <c r="H199" s="289"/>
      <c r="I199" s="289"/>
      <c r="J199" s="289"/>
      <c r="K199" s="289"/>
      <c r="L199" s="289"/>
    </row>
    <row r="200" spans="1:12" ht="18.75" hidden="1" customHeight="1">
      <c r="A200" s="302" t="s">
        <v>399</v>
      </c>
      <c r="B200" s="302"/>
      <c r="C200" s="302"/>
      <c r="D200" s="302"/>
      <c r="E200" s="302"/>
      <c r="F200" s="302"/>
      <c r="G200" s="289"/>
      <c r="H200" s="289"/>
      <c r="I200" s="289"/>
      <c r="J200" s="289"/>
      <c r="K200" s="289"/>
      <c r="L200" s="289"/>
    </row>
    <row r="201" spans="1:12" ht="18.75" hidden="1" customHeight="1">
      <c r="A201" s="307" t="str">
        <f>A131</f>
        <v>②　　　年　月　日　から　　　年　月　日まで</v>
      </c>
      <c r="B201" s="307"/>
      <c r="C201" s="307"/>
      <c r="D201" s="307"/>
      <c r="E201" s="307"/>
      <c r="F201" s="307"/>
      <c r="G201" s="307"/>
      <c r="H201" s="307"/>
      <c r="I201" s="307"/>
      <c r="J201" s="307"/>
      <c r="K201" s="307"/>
      <c r="L201" s="307"/>
    </row>
    <row r="202" spans="1:12" ht="18.75" hidden="1" customHeight="1">
      <c r="A202" s="302" t="s">
        <v>398</v>
      </c>
      <c r="B202" s="302"/>
      <c r="C202" s="302"/>
      <c r="D202" s="302"/>
      <c r="E202" s="302"/>
      <c r="F202" s="302"/>
      <c r="G202" s="289"/>
      <c r="H202" s="289"/>
      <c r="I202" s="289"/>
      <c r="J202" s="289"/>
      <c r="K202" s="289"/>
      <c r="L202" s="289"/>
    </row>
    <row r="203" spans="1:12" ht="18.75" hidden="1" customHeight="1">
      <c r="A203" s="302" t="s">
        <v>399</v>
      </c>
      <c r="B203" s="302"/>
      <c r="C203" s="302"/>
      <c r="D203" s="302"/>
      <c r="E203" s="302"/>
      <c r="F203" s="302"/>
      <c r="G203" s="289"/>
      <c r="H203" s="289"/>
      <c r="I203" s="289"/>
      <c r="J203" s="289"/>
      <c r="K203" s="289"/>
      <c r="L203" s="289"/>
    </row>
    <row r="204" spans="1:12" ht="18.75" hidden="1" customHeight="1">
      <c r="A204" s="307" t="str">
        <f>A134</f>
        <v>③　　　年　月　日　から　　　年　月　日まで</v>
      </c>
      <c r="B204" s="307"/>
      <c r="C204" s="307"/>
      <c r="D204" s="307"/>
      <c r="E204" s="307"/>
      <c r="F204" s="307"/>
      <c r="G204" s="307"/>
      <c r="H204" s="307"/>
      <c r="I204" s="307"/>
      <c r="J204" s="307"/>
      <c r="K204" s="307"/>
      <c r="L204" s="307"/>
    </row>
    <row r="205" spans="1:12" ht="18.75" hidden="1" customHeight="1">
      <c r="A205" s="302" t="s">
        <v>398</v>
      </c>
      <c r="B205" s="302"/>
      <c r="C205" s="302"/>
      <c r="D205" s="302"/>
      <c r="E205" s="302"/>
      <c r="F205" s="302"/>
      <c r="G205" s="289"/>
      <c r="H205" s="289"/>
      <c r="I205" s="289"/>
      <c r="J205" s="289"/>
      <c r="K205" s="289"/>
      <c r="L205" s="289"/>
    </row>
    <row r="206" spans="1:12" ht="18.75" hidden="1" customHeight="1">
      <c r="A206" s="302" t="s">
        <v>399</v>
      </c>
      <c r="B206" s="302"/>
      <c r="C206" s="302"/>
      <c r="D206" s="302"/>
      <c r="E206" s="302"/>
      <c r="F206" s="302"/>
      <c r="G206" s="289"/>
      <c r="H206" s="289"/>
      <c r="I206" s="289"/>
      <c r="J206" s="289"/>
      <c r="K206" s="289"/>
      <c r="L206" s="289"/>
    </row>
    <row r="207" spans="1:12">
      <c r="A207" s="50" t="s">
        <v>400</v>
      </c>
    </row>
    <row r="208" spans="1:12">
      <c r="A208" s="50" t="s">
        <v>401</v>
      </c>
    </row>
    <row r="209" spans="1:13">
      <c r="A209" s="50" t="s">
        <v>402</v>
      </c>
    </row>
    <row r="210" spans="1:13">
      <c r="A210" s="50" t="s">
        <v>495</v>
      </c>
    </row>
    <row r="218" spans="1:13">
      <c r="M218" s="257" t="s">
        <v>363</v>
      </c>
    </row>
    <row r="219" spans="1:13">
      <c r="M219" s="257"/>
    </row>
    <row r="220" spans="1:13">
      <c r="M220" s="257"/>
    </row>
    <row r="221" spans="1:13">
      <c r="M221" s="257"/>
    </row>
    <row r="222" spans="1:13">
      <c r="M222" s="257"/>
    </row>
    <row r="223" spans="1:13">
      <c r="M223" s="257"/>
    </row>
    <row r="224" spans="1:13">
      <c r="M224" s="257"/>
    </row>
    <row r="225" spans="1:13">
      <c r="M225" s="257"/>
    </row>
    <row r="226" spans="1:13">
      <c r="M226" s="257"/>
    </row>
    <row r="227" spans="1:13">
      <c r="M227" s="257"/>
    </row>
    <row r="232" spans="1:13">
      <c r="K232" s="53" t="s">
        <v>329</v>
      </c>
      <c r="L232" s="117">
        <f>L104</f>
        <v>0</v>
      </c>
    </row>
    <row r="233" spans="1:13">
      <c r="K233" s="53" t="s">
        <v>181</v>
      </c>
      <c r="L233" s="117">
        <f>L105</f>
        <v>0</v>
      </c>
    </row>
    <row r="234" spans="1:13">
      <c r="K234" s="53" t="s">
        <v>182</v>
      </c>
      <c r="L234" s="117">
        <f>L106</f>
        <v>0</v>
      </c>
    </row>
    <row r="236" spans="1:13" ht="18" customHeight="1">
      <c r="A236" s="50" t="s">
        <v>413</v>
      </c>
    </row>
    <row r="237" spans="1:13" ht="18.75" customHeight="1">
      <c r="A237" s="308" t="s">
        <v>445</v>
      </c>
      <c r="B237" s="308"/>
      <c r="C237" s="308"/>
      <c r="D237" s="308"/>
      <c r="E237" s="308"/>
      <c r="F237" s="308"/>
      <c r="G237" s="308"/>
      <c r="H237" s="308"/>
      <c r="I237" s="308"/>
      <c r="J237" s="308"/>
      <c r="K237" s="308"/>
      <c r="L237" s="308"/>
    </row>
    <row r="238" spans="1:13" ht="19.5" customHeight="1">
      <c r="A238" s="213" t="s">
        <v>398</v>
      </c>
      <c r="B238" s="213"/>
      <c r="C238" s="213"/>
      <c r="D238" s="213"/>
      <c r="E238" s="213"/>
      <c r="F238" s="213"/>
      <c r="G238" s="289"/>
      <c r="H238" s="289"/>
      <c r="I238" s="289"/>
      <c r="J238" s="289"/>
      <c r="K238" s="289"/>
      <c r="L238" s="289"/>
    </row>
    <row r="239" spans="1:13" ht="19.5" customHeight="1">
      <c r="A239" s="213" t="s">
        <v>399</v>
      </c>
      <c r="B239" s="213"/>
      <c r="C239" s="213"/>
      <c r="D239" s="213"/>
      <c r="E239" s="213"/>
      <c r="F239" s="213"/>
      <c r="G239" s="289"/>
      <c r="H239" s="289"/>
      <c r="I239" s="289"/>
      <c r="J239" s="289"/>
      <c r="K239" s="289"/>
      <c r="L239" s="289"/>
    </row>
    <row r="240" spans="1:13" ht="15.75" customHeight="1">
      <c r="A240" s="50" t="s">
        <v>415</v>
      </c>
    </row>
    <row r="241" spans="1:12" ht="15.75" customHeight="1">
      <c r="A241" s="50" t="s">
        <v>414</v>
      </c>
    </row>
    <row r="242" spans="1:12" ht="15.75" customHeight="1">
      <c r="A242" s="50" t="s">
        <v>416</v>
      </c>
    </row>
    <row r="243" spans="1:12" ht="17.25" customHeight="1">
      <c r="A243" s="308" t="s">
        <v>445</v>
      </c>
      <c r="B243" s="308"/>
      <c r="C243" s="308"/>
      <c r="D243" s="308"/>
      <c r="E243" s="308"/>
      <c r="F243" s="308"/>
      <c r="G243" s="308"/>
      <c r="H243" s="308"/>
      <c r="I243" s="308"/>
      <c r="J243" s="308"/>
      <c r="K243" s="308"/>
      <c r="L243" s="308"/>
    </row>
    <row r="244" spans="1:12" ht="19.5" customHeight="1">
      <c r="A244" s="213" t="s">
        <v>398</v>
      </c>
      <c r="B244" s="213"/>
      <c r="C244" s="213"/>
      <c r="D244" s="213"/>
      <c r="E244" s="213"/>
      <c r="F244" s="213"/>
      <c r="G244" s="289"/>
      <c r="H244" s="289"/>
      <c r="I244" s="289"/>
      <c r="J244" s="289"/>
      <c r="K244" s="289"/>
      <c r="L244" s="289"/>
    </row>
    <row r="245" spans="1:12" ht="19.5" customHeight="1">
      <c r="A245" s="213" t="s">
        <v>399</v>
      </c>
      <c r="B245" s="213"/>
      <c r="C245" s="213"/>
      <c r="D245" s="213"/>
      <c r="E245" s="213"/>
      <c r="F245" s="213"/>
      <c r="G245" s="289"/>
      <c r="H245" s="289"/>
      <c r="I245" s="289"/>
      <c r="J245" s="289"/>
      <c r="K245" s="289"/>
      <c r="L245" s="289"/>
    </row>
    <row r="246" spans="1:12" ht="15.75" customHeight="1">
      <c r="A246" s="50" t="s">
        <v>426</v>
      </c>
    </row>
    <row r="247" spans="1:12" ht="15.75" customHeight="1">
      <c r="A247" s="50" t="s">
        <v>417</v>
      </c>
    </row>
    <row r="248" spans="1:12" ht="15.75" customHeight="1">
      <c r="A248" s="50" t="s">
        <v>418</v>
      </c>
    </row>
    <row r="249" spans="1:12" ht="39" customHeight="1">
      <c r="A249" s="303" t="s">
        <v>427</v>
      </c>
      <c r="B249" s="303"/>
      <c r="C249" s="303"/>
      <c r="D249" s="303"/>
      <c r="E249" s="303"/>
      <c r="F249" s="303"/>
      <c r="G249" s="303"/>
      <c r="H249" s="303"/>
      <c r="I249" s="285">
        <f>MAX(U129,U130,U131)</f>
        <v>0</v>
      </c>
      <c r="J249" s="286"/>
      <c r="K249" s="286"/>
      <c r="L249" s="286"/>
    </row>
    <row r="250" spans="1:12" ht="39" customHeight="1">
      <c r="A250" s="302" t="s">
        <v>419</v>
      </c>
      <c r="B250" s="302"/>
      <c r="C250" s="302"/>
      <c r="D250" s="302"/>
      <c r="E250" s="302"/>
      <c r="F250" s="302"/>
      <c r="G250" s="302"/>
      <c r="H250" s="302"/>
      <c r="I250" s="285">
        <f>J32</f>
        <v>0</v>
      </c>
      <c r="J250" s="286"/>
      <c r="K250" s="286"/>
      <c r="L250" s="286"/>
    </row>
    <row r="251" spans="1:12" ht="39" customHeight="1">
      <c r="A251" s="303" t="s">
        <v>428</v>
      </c>
      <c r="B251" s="303"/>
      <c r="C251" s="303"/>
      <c r="D251" s="303"/>
      <c r="E251" s="303"/>
      <c r="F251" s="303"/>
      <c r="G251" s="303"/>
      <c r="H251" s="303"/>
      <c r="I251" s="290">
        <f>ROUND(MIN(I249,I250)*0.3,0)</f>
        <v>0</v>
      </c>
      <c r="J251" s="290"/>
      <c r="K251" s="290"/>
      <c r="L251" s="290"/>
    </row>
    <row r="253" spans="1:12">
      <c r="A253" s="50" t="s">
        <v>420</v>
      </c>
    </row>
    <row r="254" spans="1:12" ht="17.25" customHeight="1">
      <c r="A254" s="213" t="s">
        <v>421</v>
      </c>
      <c r="B254" s="213"/>
      <c r="C254" s="213"/>
      <c r="D254" s="213"/>
      <c r="E254" s="213"/>
      <c r="F254" s="213"/>
      <c r="G254" s="213"/>
      <c r="H254" s="213" t="s">
        <v>422</v>
      </c>
      <c r="I254" s="213"/>
      <c r="J254" s="213"/>
      <c r="K254" s="213"/>
      <c r="L254" s="213"/>
    </row>
    <row r="255" spans="1:12" ht="17.25" customHeight="1">
      <c r="A255" s="298"/>
      <c r="B255" s="298"/>
      <c r="C255" s="298"/>
      <c r="D255" s="298"/>
      <c r="E255" s="298"/>
      <c r="F255" s="298"/>
      <c r="G255" s="298"/>
      <c r="H255" s="289"/>
      <c r="I255" s="289"/>
      <c r="J255" s="289"/>
      <c r="K255" s="289"/>
      <c r="L255" s="289"/>
    </row>
    <row r="256" spans="1:12" ht="17.25" customHeight="1">
      <c r="A256" s="298"/>
      <c r="B256" s="298"/>
      <c r="C256" s="298"/>
      <c r="D256" s="298"/>
      <c r="E256" s="298"/>
      <c r="F256" s="298"/>
      <c r="G256" s="298"/>
      <c r="H256" s="289"/>
      <c r="I256" s="289"/>
      <c r="J256" s="289"/>
      <c r="K256" s="289"/>
      <c r="L256" s="289"/>
    </row>
    <row r="257" spans="1:12" ht="17.25" customHeight="1">
      <c r="A257" s="298"/>
      <c r="B257" s="298"/>
      <c r="C257" s="298"/>
      <c r="D257" s="298"/>
      <c r="E257" s="298"/>
      <c r="F257" s="298"/>
      <c r="G257" s="298"/>
      <c r="H257" s="289"/>
      <c r="I257" s="289"/>
      <c r="J257" s="289"/>
      <c r="K257" s="289"/>
      <c r="L257" s="289"/>
    </row>
    <row r="258" spans="1:12" ht="17.25" customHeight="1">
      <c r="A258" s="298"/>
      <c r="B258" s="298"/>
      <c r="C258" s="298"/>
      <c r="D258" s="298"/>
      <c r="E258" s="298"/>
      <c r="F258" s="298"/>
      <c r="G258" s="298"/>
      <c r="H258" s="289"/>
      <c r="I258" s="289"/>
      <c r="J258" s="289"/>
      <c r="K258" s="289"/>
      <c r="L258" s="289"/>
    </row>
    <row r="259" spans="1:12" ht="17.25" customHeight="1">
      <c r="A259" s="298"/>
      <c r="B259" s="298"/>
      <c r="C259" s="298"/>
      <c r="D259" s="298"/>
      <c r="E259" s="298"/>
      <c r="F259" s="298"/>
      <c r="G259" s="298"/>
      <c r="H259" s="289"/>
      <c r="I259" s="289"/>
      <c r="J259" s="289"/>
      <c r="K259" s="289"/>
      <c r="L259" s="289"/>
    </row>
    <row r="260" spans="1:12" ht="17.25" customHeight="1">
      <c r="A260" s="298"/>
      <c r="B260" s="298"/>
      <c r="C260" s="298"/>
      <c r="D260" s="298"/>
      <c r="E260" s="298"/>
      <c r="F260" s="298"/>
      <c r="G260" s="298"/>
      <c r="H260" s="289"/>
      <c r="I260" s="289"/>
      <c r="J260" s="289"/>
      <c r="K260" s="289"/>
      <c r="L260" s="289"/>
    </row>
    <row r="261" spans="1:12" ht="17.25" hidden="1" customHeight="1">
      <c r="A261" s="298"/>
      <c r="B261" s="298"/>
      <c r="C261" s="298"/>
      <c r="D261" s="298"/>
      <c r="E261" s="298"/>
      <c r="F261" s="298"/>
      <c r="G261" s="298"/>
      <c r="H261" s="289"/>
      <c r="I261" s="289"/>
      <c r="J261" s="289"/>
      <c r="K261" s="289"/>
      <c r="L261" s="289"/>
    </row>
    <row r="262" spans="1:12" ht="17.25" hidden="1" customHeight="1">
      <c r="A262" s="298"/>
      <c r="B262" s="298"/>
      <c r="C262" s="298"/>
      <c r="D262" s="298"/>
      <c r="E262" s="298"/>
      <c r="F262" s="298"/>
      <c r="G262" s="298"/>
      <c r="H262" s="289"/>
      <c r="I262" s="289"/>
      <c r="J262" s="289"/>
      <c r="K262" s="289"/>
      <c r="L262" s="289"/>
    </row>
    <row r="263" spans="1:12" ht="17.25" hidden="1" customHeight="1">
      <c r="A263" s="298"/>
      <c r="B263" s="298"/>
      <c r="C263" s="298"/>
      <c r="D263" s="298"/>
      <c r="E263" s="298"/>
      <c r="F263" s="298"/>
      <c r="G263" s="298"/>
      <c r="H263" s="289"/>
      <c r="I263" s="289"/>
      <c r="J263" s="289"/>
      <c r="K263" s="289"/>
      <c r="L263" s="289"/>
    </row>
    <row r="264" spans="1:12" ht="17.25" hidden="1" customHeight="1">
      <c r="A264" s="298"/>
      <c r="B264" s="298"/>
      <c r="C264" s="298"/>
      <c r="D264" s="298"/>
      <c r="E264" s="298"/>
      <c r="F264" s="298"/>
      <c r="G264" s="298"/>
      <c r="H264" s="289"/>
      <c r="I264" s="289"/>
      <c r="J264" s="289"/>
      <c r="K264" s="289"/>
      <c r="L264" s="289"/>
    </row>
    <row r="265" spans="1:12" ht="17.25" hidden="1" customHeight="1">
      <c r="A265" s="298"/>
      <c r="B265" s="298"/>
      <c r="C265" s="298"/>
      <c r="D265" s="298"/>
      <c r="E265" s="298"/>
      <c r="F265" s="298"/>
      <c r="G265" s="298"/>
      <c r="H265" s="289"/>
      <c r="I265" s="289"/>
      <c r="J265" s="289"/>
      <c r="K265" s="289"/>
      <c r="L265" s="289"/>
    </row>
    <row r="266" spans="1:12" ht="17.25" hidden="1" customHeight="1">
      <c r="A266" s="298"/>
      <c r="B266" s="298"/>
      <c r="C266" s="298"/>
      <c r="D266" s="298"/>
      <c r="E266" s="298"/>
      <c r="F266" s="298"/>
      <c r="G266" s="298"/>
      <c r="H266" s="289"/>
      <c r="I266" s="289"/>
      <c r="J266" s="289"/>
      <c r="K266" s="289"/>
      <c r="L266" s="289"/>
    </row>
    <row r="267" spans="1:12" ht="17.25" hidden="1" customHeight="1">
      <c r="A267" s="298"/>
      <c r="B267" s="298"/>
      <c r="C267" s="298"/>
      <c r="D267" s="298"/>
      <c r="E267" s="298"/>
      <c r="F267" s="298"/>
      <c r="G267" s="298"/>
      <c r="H267" s="289"/>
      <c r="I267" s="289"/>
      <c r="J267" s="289"/>
      <c r="K267" s="289"/>
      <c r="L267" s="289"/>
    </row>
    <row r="268" spans="1:12" ht="17.25" hidden="1" customHeight="1">
      <c r="A268" s="298"/>
      <c r="B268" s="298"/>
      <c r="C268" s="298"/>
      <c r="D268" s="298"/>
      <c r="E268" s="298"/>
      <c r="F268" s="298"/>
      <c r="G268" s="298"/>
      <c r="H268" s="289"/>
      <c r="I268" s="289"/>
      <c r="J268" s="289"/>
      <c r="K268" s="289"/>
      <c r="L268" s="289"/>
    </row>
    <row r="269" spans="1:12" ht="17.25" hidden="1" customHeight="1">
      <c r="A269" s="298"/>
      <c r="B269" s="298"/>
      <c r="C269" s="298"/>
      <c r="D269" s="298"/>
      <c r="E269" s="298"/>
      <c r="F269" s="298"/>
      <c r="G269" s="298"/>
      <c r="H269" s="289"/>
      <c r="I269" s="289"/>
      <c r="J269" s="289"/>
      <c r="K269" s="289"/>
      <c r="L269" s="289"/>
    </row>
    <row r="270" spans="1:12" ht="17.25" hidden="1" customHeight="1">
      <c r="A270" s="298"/>
      <c r="B270" s="298"/>
      <c r="C270" s="298"/>
      <c r="D270" s="298"/>
      <c r="E270" s="298"/>
      <c r="F270" s="298"/>
      <c r="G270" s="298"/>
      <c r="H270" s="289"/>
      <c r="I270" s="289"/>
      <c r="J270" s="289"/>
      <c r="K270" s="289"/>
      <c r="L270" s="289"/>
    </row>
    <row r="271" spans="1:12" ht="17.25" hidden="1" customHeight="1">
      <c r="A271" s="298"/>
      <c r="B271" s="298"/>
      <c r="C271" s="298"/>
      <c r="D271" s="298"/>
      <c r="E271" s="298"/>
      <c r="F271" s="298"/>
      <c r="G271" s="298"/>
      <c r="H271" s="289"/>
      <c r="I271" s="289"/>
      <c r="J271" s="289"/>
      <c r="K271" s="289"/>
      <c r="L271" s="289"/>
    </row>
    <row r="272" spans="1:12" ht="17.25" hidden="1" customHeight="1">
      <c r="A272" s="298"/>
      <c r="B272" s="298"/>
      <c r="C272" s="298"/>
      <c r="D272" s="298"/>
      <c r="E272" s="298"/>
      <c r="F272" s="298"/>
      <c r="G272" s="298"/>
      <c r="H272" s="289"/>
      <c r="I272" s="289"/>
      <c r="J272" s="289"/>
      <c r="K272" s="289"/>
      <c r="L272" s="289"/>
    </row>
    <row r="273" spans="1:12" ht="17.25" hidden="1" customHeight="1">
      <c r="A273" s="298"/>
      <c r="B273" s="298"/>
      <c r="C273" s="298"/>
      <c r="D273" s="298"/>
      <c r="E273" s="298"/>
      <c r="F273" s="298"/>
      <c r="G273" s="298"/>
      <c r="H273" s="289"/>
      <c r="I273" s="289"/>
      <c r="J273" s="289"/>
      <c r="K273" s="289"/>
      <c r="L273" s="289"/>
    </row>
    <row r="274" spans="1:12" ht="17.25" hidden="1" customHeight="1">
      <c r="A274" s="298"/>
      <c r="B274" s="298"/>
      <c r="C274" s="298"/>
      <c r="D274" s="298"/>
      <c r="E274" s="298"/>
      <c r="F274" s="298"/>
      <c r="G274" s="298"/>
      <c r="H274" s="289"/>
      <c r="I274" s="289"/>
      <c r="J274" s="289"/>
      <c r="K274" s="289"/>
      <c r="L274" s="289"/>
    </row>
    <row r="275" spans="1:12" ht="17.25" hidden="1" customHeight="1">
      <c r="A275" s="298"/>
      <c r="B275" s="298"/>
      <c r="C275" s="298"/>
      <c r="D275" s="298"/>
      <c r="E275" s="298"/>
      <c r="F275" s="298"/>
      <c r="G275" s="298"/>
      <c r="H275" s="289"/>
      <c r="I275" s="289"/>
      <c r="J275" s="289"/>
      <c r="K275" s="289"/>
      <c r="L275" s="289"/>
    </row>
    <row r="276" spans="1:12" ht="21" customHeight="1">
      <c r="A276" s="213" t="s">
        <v>423</v>
      </c>
      <c r="B276" s="213"/>
      <c r="C276" s="213"/>
      <c r="D276" s="213"/>
      <c r="E276" s="213"/>
      <c r="F276" s="213"/>
      <c r="G276" s="213"/>
      <c r="H276" s="290">
        <f>SUM(H255:L275)</f>
        <v>0</v>
      </c>
      <c r="I276" s="290"/>
      <c r="J276" s="290"/>
      <c r="K276" s="290"/>
      <c r="L276" s="290"/>
    </row>
    <row r="277" spans="1:12">
      <c r="A277" s="50" t="s">
        <v>424</v>
      </c>
    </row>
    <row r="278" spans="1:12">
      <c r="A278" s="50" t="s">
        <v>425</v>
      </c>
    </row>
    <row r="301" spans="2:6" hidden="1">
      <c r="B301" s="50" t="s">
        <v>66</v>
      </c>
      <c r="E301" s="50" t="s">
        <v>436</v>
      </c>
      <c r="F301" s="50" t="s">
        <v>436</v>
      </c>
    </row>
    <row r="302" spans="2:6" hidden="1">
      <c r="B302" s="50" t="s">
        <v>61</v>
      </c>
      <c r="E302" s="50" t="s">
        <v>437</v>
      </c>
      <c r="F302" s="50" t="s">
        <v>437</v>
      </c>
    </row>
    <row r="303" spans="2:6" hidden="1">
      <c r="B303" s="50" t="s">
        <v>59</v>
      </c>
      <c r="E303" s="50" t="s">
        <v>438</v>
      </c>
      <c r="F303" s="50" t="s">
        <v>438</v>
      </c>
    </row>
    <row r="304" spans="2:6" hidden="1">
      <c r="B304" s="50" t="s">
        <v>56</v>
      </c>
      <c r="F304" s="50" t="s">
        <v>439</v>
      </c>
    </row>
    <row r="305" spans="2:6" hidden="1">
      <c r="B305" s="50" t="s">
        <v>77</v>
      </c>
      <c r="F305" s="50" t="s">
        <v>440</v>
      </c>
    </row>
    <row r="306" spans="2:6" hidden="1">
      <c r="B306" s="50" t="s">
        <v>70</v>
      </c>
      <c r="F306" s="50" t="s">
        <v>441</v>
      </c>
    </row>
    <row r="307" spans="2:6" hidden="1">
      <c r="B307" s="50" t="s">
        <v>58</v>
      </c>
    </row>
    <row r="308" spans="2:6" hidden="1">
      <c r="B308" s="50" t="s">
        <v>76</v>
      </c>
    </row>
    <row r="309" spans="2:6" hidden="1">
      <c r="B309" s="50" t="s">
        <v>81</v>
      </c>
    </row>
    <row r="310" spans="2:6" hidden="1">
      <c r="B310" s="50" t="s">
        <v>71</v>
      </c>
    </row>
    <row r="311" spans="2:6" hidden="1">
      <c r="B311" s="50" t="s">
        <v>86</v>
      </c>
    </row>
    <row r="312" spans="2:6" hidden="1">
      <c r="B312" s="50" t="s">
        <v>85</v>
      </c>
    </row>
    <row r="313" spans="2:6" hidden="1">
      <c r="B313" s="50" t="s">
        <v>87</v>
      </c>
    </row>
    <row r="314" spans="2:6" hidden="1">
      <c r="B314" s="50" t="s">
        <v>72</v>
      </c>
    </row>
    <row r="315" spans="2:6" hidden="1">
      <c r="B315" s="50" t="s">
        <v>82</v>
      </c>
    </row>
    <row r="316" spans="2:6" hidden="1">
      <c r="B316" s="50" t="s">
        <v>91</v>
      </c>
    </row>
    <row r="317" spans="2:6" hidden="1">
      <c r="B317" s="50" t="s">
        <v>83</v>
      </c>
    </row>
    <row r="318" spans="2:6" hidden="1">
      <c r="B318" s="50" t="s">
        <v>506</v>
      </c>
    </row>
    <row r="319" spans="2:6" hidden="1">
      <c r="B319" s="50" t="s">
        <v>496</v>
      </c>
    </row>
    <row r="320" spans="2:6" hidden="1">
      <c r="B320" s="50" t="s">
        <v>497</v>
      </c>
    </row>
    <row r="321" spans="2:2" hidden="1">
      <c r="B321" s="50" t="s">
        <v>498</v>
      </c>
    </row>
    <row r="322" spans="2:2" hidden="1">
      <c r="B322" s="50" t="s">
        <v>499</v>
      </c>
    </row>
    <row r="323" spans="2:2" hidden="1">
      <c r="B323" s="50" t="s">
        <v>500</v>
      </c>
    </row>
    <row r="324" spans="2:2" hidden="1">
      <c r="B324" s="50" t="s">
        <v>501</v>
      </c>
    </row>
  </sheetData>
  <mergeCells count="284">
    <mergeCell ref="A276:G276"/>
    <mergeCell ref="H276:L276"/>
    <mergeCell ref="A273:G273"/>
    <mergeCell ref="H273:L273"/>
    <mergeCell ref="A274:G274"/>
    <mergeCell ref="H274:L274"/>
    <mergeCell ref="A275:G275"/>
    <mergeCell ref="H275:L275"/>
    <mergeCell ref="A270:G270"/>
    <mergeCell ref="H270:L270"/>
    <mergeCell ref="A271:G271"/>
    <mergeCell ref="H271:L271"/>
    <mergeCell ref="A272:G272"/>
    <mergeCell ref="H272:L272"/>
    <mergeCell ref="A267:G267"/>
    <mergeCell ref="H267:L267"/>
    <mergeCell ref="A268:G268"/>
    <mergeCell ref="H268:L268"/>
    <mergeCell ref="A269:G269"/>
    <mergeCell ref="H269:L269"/>
    <mergeCell ref="A264:G264"/>
    <mergeCell ref="H264:L264"/>
    <mergeCell ref="A265:G265"/>
    <mergeCell ref="H265:L265"/>
    <mergeCell ref="A266:G266"/>
    <mergeCell ref="H266:L266"/>
    <mergeCell ref="A261:G261"/>
    <mergeCell ref="H261:L261"/>
    <mergeCell ref="A262:G262"/>
    <mergeCell ref="H262:L262"/>
    <mergeCell ref="A263:G263"/>
    <mergeCell ref="H263:L263"/>
    <mergeCell ref="A258:G258"/>
    <mergeCell ref="H258:L258"/>
    <mergeCell ref="A259:G259"/>
    <mergeCell ref="H259:L259"/>
    <mergeCell ref="A260:G260"/>
    <mergeCell ref="H260:L260"/>
    <mergeCell ref="A255:G255"/>
    <mergeCell ref="H255:L255"/>
    <mergeCell ref="A256:G256"/>
    <mergeCell ref="H256:L256"/>
    <mergeCell ref="A257:G257"/>
    <mergeCell ref="H257:L257"/>
    <mergeCell ref="A250:H250"/>
    <mergeCell ref="I250:L250"/>
    <mergeCell ref="A251:H251"/>
    <mergeCell ref="I251:L251"/>
    <mergeCell ref="A254:G254"/>
    <mergeCell ref="H254:L254"/>
    <mergeCell ref="A244:F244"/>
    <mergeCell ref="G244:L244"/>
    <mergeCell ref="A245:F245"/>
    <mergeCell ref="G245:L245"/>
    <mergeCell ref="A249:H249"/>
    <mergeCell ref="I249:L249"/>
    <mergeCell ref="A237:L237"/>
    <mergeCell ref="A238:F238"/>
    <mergeCell ref="G238:L238"/>
    <mergeCell ref="A239:F239"/>
    <mergeCell ref="G239:L239"/>
    <mergeCell ref="A243:L243"/>
    <mergeCell ref="A204:L204"/>
    <mergeCell ref="A205:F205"/>
    <mergeCell ref="G205:L205"/>
    <mergeCell ref="A206:F206"/>
    <mergeCell ref="G206:L206"/>
    <mergeCell ref="M218:M227"/>
    <mergeCell ref="A200:F200"/>
    <mergeCell ref="G200:L200"/>
    <mergeCell ref="A201:L201"/>
    <mergeCell ref="A202:F202"/>
    <mergeCell ref="G202:L202"/>
    <mergeCell ref="A203:F203"/>
    <mergeCell ref="G203:L203"/>
    <mergeCell ref="A196:F196"/>
    <mergeCell ref="G196:L196"/>
    <mergeCell ref="C197:L197"/>
    <mergeCell ref="A198:L198"/>
    <mergeCell ref="A199:F199"/>
    <mergeCell ref="G199:L199"/>
    <mergeCell ref="A192:F192"/>
    <mergeCell ref="G192:L192"/>
    <mergeCell ref="A193:F193"/>
    <mergeCell ref="G193:L193"/>
    <mergeCell ref="A194:L194"/>
    <mergeCell ref="A195:F195"/>
    <mergeCell ref="G195:L195"/>
    <mergeCell ref="A188:L188"/>
    <mergeCell ref="A189:F189"/>
    <mergeCell ref="G189:L189"/>
    <mergeCell ref="A190:F190"/>
    <mergeCell ref="G190:L190"/>
    <mergeCell ref="A191:L191"/>
    <mergeCell ref="A184:L184"/>
    <mergeCell ref="A185:F185"/>
    <mergeCell ref="G185:L185"/>
    <mergeCell ref="A186:F186"/>
    <mergeCell ref="G186:L186"/>
    <mergeCell ref="C187:L187"/>
    <mergeCell ref="A180:F180"/>
    <mergeCell ref="G180:L180"/>
    <mergeCell ref="A181:L181"/>
    <mergeCell ref="A182:F182"/>
    <mergeCell ref="G182:L182"/>
    <mergeCell ref="A183:F183"/>
    <mergeCell ref="G183:L183"/>
    <mergeCell ref="A176:F176"/>
    <mergeCell ref="G176:L176"/>
    <mergeCell ref="C177:L177"/>
    <mergeCell ref="A178:L178"/>
    <mergeCell ref="A179:F179"/>
    <mergeCell ref="G179:L179"/>
    <mergeCell ref="A172:F172"/>
    <mergeCell ref="G172:L172"/>
    <mergeCell ref="A173:F173"/>
    <mergeCell ref="G173:L173"/>
    <mergeCell ref="A174:L174"/>
    <mergeCell ref="A175:F175"/>
    <mergeCell ref="G175:L175"/>
    <mergeCell ref="A168:L168"/>
    <mergeCell ref="A169:F169"/>
    <mergeCell ref="G169:L169"/>
    <mergeCell ref="A170:F170"/>
    <mergeCell ref="G170:L170"/>
    <mergeCell ref="A171:L171"/>
    <mergeCell ref="A164:L164"/>
    <mergeCell ref="A165:F165"/>
    <mergeCell ref="G165:L165"/>
    <mergeCell ref="A166:F166"/>
    <mergeCell ref="G166:L166"/>
    <mergeCell ref="C167:L167"/>
    <mergeCell ref="A160:F160"/>
    <mergeCell ref="G160:L160"/>
    <mergeCell ref="A161:L161"/>
    <mergeCell ref="A162:F162"/>
    <mergeCell ref="G162:L162"/>
    <mergeCell ref="A163:F163"/>
    <mergeCell ref="G163:L163"/>
    <mergeCell ref="A156:F156"/>
    <mergeCell ref="G156:L156"/>
    <mergeCell ref="C157:L157"/>
    <mergeCell ref="A158:L158"/>
    <mergeCell ref="A159:F159"/>
    <mergeCell ref="G159:L159"/>
    <mergeCell ref="A152:F152"/>
    <mergeCell ref="G152:L152"/>
    <mergeCell ref="A153:F153"/>
    <mergeCell ref="G153:L153"/>
    <mergeCell ref="A154:L154"/>
    <mergeCell ref="A155:F155"/>
    <mergeCell ref="G155:L155"/>
    <mergeCell ref="A148:L148"/>
    <mergeCell ref="A149:F149"/>
    <mergeCell ref="G149:L149"/>
    <mergeCell ref="A150:F150"/>
    <mergeCell ref="G150:L150"/>
    <mergeCell ref="A151:L151"/>
    <mergeCell ref="A144:L144"/>
    <mergeCell ref="A145:F145"/>
    <mergeCell ref="G145:L145"/>
    <mergeCell ref="A146:F146"/>
    <mergeCell ref="G146:L146"/>
    <mergeCell ref="C147:L147"/>
    <mergeCell ref="A140:F140"/>
    <mergeCell ref="G140:L140"/>
    <mergeCell ref="A141:L141"/>
    <mergeCell ref="A142:F142"/>
    <mergeCell ref="G142:L142"/>
    <mergeCell ref="A143:F143"/>
    <mergeCell ref="G143:L143"/>
    <mergeCell ref="A136:F136"/>
    <mergeCell ref="G136:L136"/>
    <mergeCell ref="C137:L137"/>
    <mergeCell ref="A138:L138"/>
    <mergeCell ref="A139:F139"/>
    <mergeCell ref="G139:L139"/>
    <mergeCell ref="A132:F132"/>
    <mergeCell ref="G132:L132"/>
    <mergeCell ref="A133:F133"/>
    <mergeCell ref="G133:L133"/>
    <mergeCell ref="A134:L134"/>
    <mergeCell ref="A135:F135"/>
    <mergeCell ref="G135:L135"/>
    <mergeCell ref="A128:L128"/>
    <mergeCell ref="A129:F129"/>
    <mergeCell ref="G129:L129"/>
    <mergeCell ref="A130:F130"/>
    <mergeCell ref="G130:L130"/>
    <mergeCell ref="A131:L131"/>
    <mergeCell ref="A82:C82"/>
    <mergeCell ref="D82:H82"/>
    <mergeCell ref="A83:C83"/>
    <mergeCell ref="D83:H83"/>
    <mergeCell ref="M92:M101"/>
    <mergeCell ref="C127:L127"/>
    <mergeCell ref="A79:C79"/>
    <mergeCell ref="D79:H79"/>
    <mergeCell ref="A80:C80"/>
    <mergeCell ref="D80:H80"/>
    <mergeCell ref="A81:C81"/>
    <mergeCell ref="D81:H81"/>
    <mergeCell ref="A76:C76"/>
    <mergeCell ref="D76:H76"/>
    <mergeCell ref="A77:C77"/>
    <mergeCell ref="D77:H77"/>
    <mergeCell ref="A78:C78"/>
    <mergeCell ref="D78:H78"/>
    <mergeCell ref="A64:L64"/>
    <mergeCell ref="A65:L65"/>
    <mergeCell ref="A66:L66"/>
    <mergeCell ref="A68:L68"/>
    <mergeCell ref="A69:L69"/>
    <mergeCell ref="A75:C75"/>
    <mergeCell ref="D75:H75"/>
    <mergeCell ref="A61:H61"/>
    <mergeCell ref="I61:K61"/>
    <mergeCell ref="A62:H62"/>
    <mergeCell ref="I62:K62"/>
    <mergeCell ref="A63:H63"/>
    <mergeCell ref="I63:K63"/>
    <mergeCell ref="A39:L39"/>
    <mergeCell ref="M42:M51"/>
    <mergeCell ref="A59:H59"/>
    <mergeCell ref="I59:K59"/>
    <mergeCell ref="A60:H60"/>
    <mergeCell ref="I60:K60"/>
    <mergeCell ref="A32:F32"/>
    <mergeCell ref="G32:I32"/>
    <mergeCell ref="J32:K32"/>
    <mergeCell ref="A33:L33"/>
    <mergeCell ref="A35:L35"/>
    <mergeCell ref="A37:L37"/>
    <mergeCell ref="A30:C30"/>
    <mergeCell ref="D30:F30"/>
    <mergeCell ref="G30:I30"/>
    <mergeCell ref="J30:K30"/>
    <mergeCell ref="A31:C31"/>
    <mergeCell ref="D31:F31"/>
    <mergeCell ref="G31:I31"/>
    <mergeCell ref="J31:K31"/>
    <mergeCell ref="A28:C28"/>
    <mergeCell ref="D28:F28"/>
    <mergeCell ref="G28:I28"/>
    <mergeCell ref="J28:K28"/>
    <mergeCell ref="A29:C29"/>
    <mergeCell ref="D29:F29"/>
    <mergeCell ref="G29:I29"/>
    <mergeCell ref="J29:K29"/>
    <mergeCell ref="A26:C26"/>
    <mergeCell ref="D26:F26"/>
    <mergeCell ref="G26:I26"/>
    <mergeCell ref="J26:K26"/>
    <mergeCell ref="A27:C27"/>
    <mergeCell ref="D27:F27"/>
    <mergeCell ref="G27:I27"/>
    <mergeCell ref="J27:K27"/>
    <mergeCell ref="A24:C24"/>
    <mergeCell ref="D24:F24"/>
    <mergeCell ref="G24:I24"/>
    <mergeCell ref="J24:K24"/>
    <mergeCell ref="A25:C25"/>
    <mergeCell ref="D25:F25"/>
    <mergeCell ref="G25:I25"/>
    <mergeCell ref="J25:K25"/>
    <mergeCell ref="A16:B16"/>
    <mergeCell ref="C16:G16"/>
    <mergeCell ref="H16:J16"/>
    <mergeCell ref="K16:L16"/>
    <mergeCell ref="A17:L17"/>
    <mergeCell ref="A23:C23"/>
    <mergeCell ref="D23:F23"/>
    <mergeCell ref="G23:I23"/>
    <mergeCell ref="J23:K23"/>
    <mergeCell ref="A6:L6"/>
    <mergeCell ref="A8:L8"/>
    <mergeCell ref="A9:L9"/>
    <mergeCell ref="A10:L10"/>
    <mergeCell ref="A11:L11"/>
    <mergeCell ref="A14:G14"/>
    <mergeCell ref="H14:J15"/>
    <mergeCell ref="K14:L15"/>
    <mergeCell ref="A15:B15"/>
    <mergeCell ref="C15:G15"/>
  </mergeCells>
  <phoneticPr fontId="1"/>
  <dataValidations count="2">
    <dataValidation type="list" allowBlank="1" showInputMessage="1" showErrorMessage="1" sqref="J76:J83 L76:L83">
      <formula1>$F$301:$F$306</formula1>
    </dataValidation>
    <dataValidation type="list" allowBlank="1" showInputMessage="1" showErrorMessage="1" sqref="I76">
      <formula1>$E$301:$E$303</formula1>
    </dataValidation>
  </dataValidations>
  <pageMargins left="0.70866141732283472" right="0.70866141732283472" top="0.74803149606299213" bottom="0.74803149606299213" header="0.31496062992125984" footer="0.31496062992125984"/>
  <pageSetup paperSize="9" scale="86" orientation="portrait" blackAndWhite="1"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0</xdr:col>
                    <xdr:colOff>60960</xdr:colOff>
                    <xdr:row>62</xdr:row>
                    <xdr:rowOff>266700</xdr:rowOff>
                  </from>
                  <to>
                    <xdr:col>0</xdr:col>
                    <xdr:colOff>274320</xdr:colOff>
                    <xdr:row>63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Sheet1!$B$3:$B$25</xm:f>
          </x14:formula1>
          <xm:sqref>A16:B16</xm:sqref>
        </x14:dataValidation>
        <x14:dataValidation type="list" allowBlank="1" showInputMessage="1" showErrorMessage="1">
          <x14:formula1>
            <xm:f>Sheet1!$E$3:$E$19</xm:f>
          </x14:formula1>
          <xm:sqref>C16:G16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B1:G45"/>
  <sheetViews>
    <sheetView view="pageBreakPreview" zoomScaleNormal="100" zoomScaleSheetLayoutView="100" workbookViewId="0">
      <selection activeCell="B23" sqref="B23"/>
    </sheetView>
  </sheetViews>
  <sheetFormatPr defaultColWidth="9" defaultRowHeight="13.2"/>
  <cols>
    <col min="1" max="1" width="1.8984375" style="43" customWidth="1"/>
    <col min="2" max="2" width="43.19921875" style="43" customWidth="1"/>
    <col min="3" max="3" width="20.19921875" style="43" customWidth="1"/>
    <col min="4" max="4" width="1.8984375" style="43" customWidth="1"/>
    <col min="5" max="5" width="39.09765625" style="43" hidden="1" customWidth="1"/>
    <col min="6" max="6" width="2.8984375" style="43" hidden="1" customWidth="1"/>
    <col min="7" max="7" width="4.59765625" style="43" hidden="1" customWidth="1"/>
    <col min="8" max="16384" width="9" style="43"/>
  </cols>
  <sheetData>
    <row r="1" spans="2:7" ht="42">
      <c r="B1" s="44" t="s">
        <v>179</v>
      </c>
      <c r="C1" s="45"/>
      <c r="D1" s="45"/>
    </row>
    <row r="2" spans="2:7" ht="13.5" customHeight="1">
      <c r="B2" s="43" t="s">
        <v>131</v>
      </c>
      <c r="C2" s="45"/>
      <c r="D2" s="45"/>
    </row>
    <row r="3" spans="2:7">
      <c r="B3" s="43" t="s">
        <v>126</v>
      </c>
    </row>
    <row r="5" spans="2:7" s="62" customFormat="1" ht="15.75" customHeight="1">
      <c r="B5" s="61" t="s">
        <v>110</v>
      </c>
    </row>
    <row r="6" spans="2:7" ht="15.75" customHeight="1" thickBot="1">
      <c r="B6" s="43" t="s">
        <v>130</v>
      </c>
    </row>
    <row r="7" spans="2:7" ht="30" customHeight="1" thickBot="1">
      <c r="B7" s="42" t="s">
        <v>139</v>
      </c>
    </row>
    <row r="9" spans="2:7" s="62" customFormat="1" ht="15.75" customHeight="1">
      <c r="B9" s="61" t="s">
        <v>128</v>
      </c>
    </row>
    <row r="10" spans="2:7" ht="15.75" customHeight="1" thickBot="1">
      <c r="B10" s="43" t="s">
        <v>129</v>
      </c>
    </row>
    <row r="11" spans="2:7" ht="30" customHeight="1" thickBot="1">
      <c r="B11" s="42" t="s">
        <v>187</v>
      </c>
    </row>
    <row r="13" spans="2:7" s="62" customFormat="1" ht="15.75" customHeight="1" thickBot="1">
      <c r="B13" s="61" t="s">
        <v>116</v>
      </c>
    </row>
    <row r="14" spans="2:7" ht="48" customHeight="1" thickBot="1">
      <c r="B14" s="164" t="s">
        <v>180</v>
      </c>
      <c r="C14" s="165"/>
      <c r="D14" s="67"/>
    </row>
    <row r="16" spans="2:7" s="62" customFormat="1" ht="15.75" customHeight="1" thickBot="1">
      <c r="B16" s="61" t="s">
        <v>117</v>
      </c>
      <c r="E16" s="62" t="s">
        <v>119</v>
      </c>
      <c r="G16" s="62" t="str">
        <f>IF(始めに入力!B7="","","")</f>
        <v/>
      </c>
    </row>
    <row r="17" spans="2:7" ht="30" customHeight="1" thickBot="1">
      <c r="B17" s="42" t="s">
        <v>8</v>
      </c>
      <c r="E17" s="46" t="str">
        <f>VLOOKUP(B17,品目!$A$1:$B$23,2,FALSE)</f>
        <v>キャベツ</v>
      </c>
    </row>
    <row r="19" spans="2:7" s="62" customFormat="1" ht="15.75" customHeight="1" thickBot="1">
      <c r="B19" s="61" t="s">
        <v>118</v>
      </c>
      <c r="E19" s="62" t="s">
        <v>120</v>
      </c>
    </row>
    <row r="20" spans="2:7" ht="30" customHeight="1" thickBot="1">
      <c r="B20" s="42" t="s">
        <v>56</v>
      </c>
      <c r="E20" s="47" t="str">
        <f>CONCATENATE(E17,B20)</f>
        <v>キャベツ４月１日～５月20日</v>
      </c>
      <c r="G20" s="48">
        <f>VLOOKUP(E20,別表１!$H$4:$I$102,2,FALSE)</f>
        <v>1</v>
      </c>
    </row>
    <row r="22" spans="2:7" s="62" customFormat="1" ht="15.75" customHeight="1" thickBot="1">
      <c r="B22" s="61" t="s">
        <v>121</v>
      </c>
    </row>
    <row r="23" spans="2:7" ht="30" customHeight="1" thickBot="1">
      <c r="B23" s="42" t="s">
        <v>188</v>
      </c>
    </row>
    <row r="25" spans="2:7">
      <c r="B25" s="43" t="s">
        <v>132</v>
      </c>
    </row>
    <row r="26" spans="2:7" ht="6" customHeight="1"/>
    <row r="27" spans="2:7" s="62" customFormat="1" ht="15.75" customHeight="1" thickBot="1">
      <c r="B27" s="61" t="s">
        <v>122</v>
      </c>
    </row>
    <row r="28" spans="2:7" ht="30" customHeight="1" thickBot="1">
      <c r="B28" s="42"/>
    </row>
    <row r="30" spans="2:7" s="62" customFormat="1" ht="15.75" customHeight="1" thickBot="1">
      <c r="B30" s="61" t="s">
        <v>123</v>
      </c>
    </row>
    <row r="31" spans="2:7" ht="30" customHeight="1" thickBot="1">
      <c r="B31" s="42"/>
    </row>
    <row r="33" spans="2:2" s="62" customFormat="1" ht="15.75" customHeight="1" thickBot="1">
      <c r="B33" s="61" t="s">
        <v>124</v>
      </c>
    </row>
    <row r="34" spans="2:2" ht="30" customHeight="1" thickBot="1">
      <c r="B34" s="42"/>
    </row>
    <row r="36" spans="2:2" s="62" customFormat="1" ht="15.75" customHeight="1" thickBot="1">
      <c r="B36" s="61" t="s">
        <v>125</v>
      </c>
    </row>
    <row r="37" spans="2:2" ht="30" customHeight="1" thickBot="1">
      <c r="B37" s="42"/>
    </row>
    <row r="39" spans="2:2">
      <c r="B39" s="54" t="s">
        <v>144</v>
      </c>
    </row>
    <row r="41" spans="2:2">
      <c r="B41" s="43" t="s">
        <v>145</v>
      </c>
    </row>
    <row r="42" spans="2:2" ht="26.25" customHeight="1">
      <c r="B42" s="49">
        <f>VLOOKUP(G20,別表１!$A$4:$F$102,6,FALSE)</f>
        <v>85.8</v>
      </c>
    </row>
    <row r="44" spans="2:2">
      <c r="B44" s="43" t="s">
        <v>111</v>
      </c>
    </row>
    <row r="45" spans="2:2" ht="26.25" customHeight="1">
      <c r="B45" s="49">
        <f>VLOOKUP(G20,別表１!$A$4:$F$102,5,FALSE)</f>
        <v>60.06</v>
      </c>
    </row>
  </sheetData>
  <sheetProtection selectLockedCells="1"/>
  <mergeCells count="1">
    <mergeCell ref="B14:C14"/>
  </mergeCells>
  <phoneticPr fontId="1"/>
  <dataValidations count="1">
    <dataValidation type="list" allowBlank="1" showInputMessage="1" showErrorMessage="1" sqref="B20">
      <formula1>INDIRECT(B17)</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分類表!$B$1:$X$1</xm:f>
          </x14:formula1>
          <xm:sqref>B17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21"/>
  <sheetViews>
    <sheetView view="pageBreakPreview" zoomScale="90" zoomScaleNormal="100" zoomScaleSheetLayoutView="90" workbookViewId="0">
      <selection activeCell="C8" sqref="C8:E8"/>
    </sheetView>
  </sheetViews>
  <sheetFormatPr defaultColWidth="9" defaultRowHeight="14.4"/>
  <cols>
    <col min="1" max="1" width="9" style="51"/>
    <col min="2" max="4" width="7.09765625" style="51" customWidth="1"/>
    <col min="5" max="5" width="8.19921875" style="51" customWidth="1"/>
    <col min="6" max="8" width="7.09765625" style="51" customWidth="1"/>
    <col min="9" max="9" width="8.09765625" style="51" customWidth="1"/>
    <col min="10" max="12" width="7.09765625" style="51" customWidth="1"/>
    <col min="13" max="13" width="8.09765625" style="51" customWidth="1"/>
    <col min="14" max="14" width="10" style="51" customWidth="1"/>
    <col min="15" max="16384" width="9" style="51"/>
  </cols>
  <sheetData>
    <row r="1" spans="1:15">
      <c r="K1" s="127"/>
      <c r="L1" s="127" t="s">
        <v>329</v>
      </c>
      <c r="M1" s="316">
        <f>'事業計画書（出荷調整タイプ）１～６④'!L53</f>
        <v>0</v>
      </c>
      <c r="N1" s="316"/>
    </row>
    <row r="2" spans="1:15">
      <c r="K2" s="127"/>
      <c r="L2" s="127" t="s">
        <v>181</v>
      </c>
      <c r="M2" s="316">
        <f>'事業計画書（出荷調整タイプ）１～６④'!L54</f>
        <v>0</v>
      </c>
      <c r="N2" s="316"/>
    </row>
    <row r="3" spans="1:15">
      <c r="K3" s="127"/>
      <c r="L3" s="127" t="s">
        <v>182</v>
      </c>
      <c r="M3" s="316">
        <f>'事業計画書（出荷調整タイプ）１～６④'!L55</f>
        <v>0</v>
      </c>
      <c r="N3" s="316"/>
    </row>
    <row r="4" spans="1:15">
      <c r="N4" s="127"/>
      <c r="O4" s="128"/>
    </row>
    <row r="5" spans="1:15" ht="22.5" customHeight="1">
      <c r="A5" s="51" t="s">
        <v>429</v>
      </c>
      <c r="N5" s="127"/>
      <c r="O5" s="128"/>
    </row>
    <row r="6" spans="1:15" ht="15.75" customHeight="1">
      <c r="N6" s="127"/>
      <c r="O6" s="128"/>
    </row>
    <row r="7" spans="1:15" ht="15.75" customHeight="1">
      <c r="A7" s="309" t="s">
        <v>430</v>
      </c>
      <c r="B7" s="309"/>
      <c r="C7" s="310">
        <f>M2</f>
        <v>0</v>
      </c>
      <c r="D7" s="310"/>
      <c r="E7" s="310"/>
    </row>
    <row r="8" spans="1:15" ht="15.75" customHeight="1">
      <c r="A8" s="309" t="s">
        <v>431</v>
      </c>
      <c r="B8" s="309"/>
      <c r="C8" s="310">
        <f>M3</f>
        <v>0</v>
      </c>
      <c r="D8" s="310"/>
      <c r="E8" s="310"/>
    </row>
    <row r="9" spans="1:15" ht="28.5" customHeight="1">
      <c r="A9" s="129"/>
      <c r="B9" s="313" t="s">
        <v>177</v>
      </c>
      <c r="C9" s="314"/>
      <c r="D9" s="314"/>
      <c r="E9" s="315"/>
      <c r="F9" s="313" t="s">
        <v>177</v>
      </c>
      <c r="G9" s="314"/>
      <c r="H9" s="314"/>
      <c r="I9" s="315"/>
      <c r="J9" s="313" t="s">
        <v>177</v>
      </c>
      <c r="K9" s="314"/>
      <c r="L9" s="314"/>
      <c r="M9" s="315"/>
    </row>
    <row r="10" spans="1:15" ht="28.5" customHeight="1">
      <c r="A10" s="129"/>
      <c r="B10" s="112" t="s">
        <v>113</v>
      </c>
      <c r="C10" s="112" t="s">
        <v>114</v>
      </c>
      <c r="D10" s="112" t="s">
        <v>115</v>
      </c>
      <c r="E10" s="112" t="s">
        <v>178</v>
      </c>
      <c r="F10" s="112" t="s">
        <v>113</v>
      </c>
      <c r="G10" s="112" t="s">
        <v>114</v>
      </c>
      <c r="H10" s="112" t="s">
        <v>115</v>
      </c>
      <c r="I10" s="112" t="s">
        <v>178</v>
      </c>
      <c r="J10" s="112" t="s">
        <v>113</v>
      </c>
      <c r="K10" s="112" t="s">
        <v>114</v>
      </c>
      <c r="L10" s="112" t="s">
        <v>115</v>
      </c>
      <c r="M10" s="112" t="s">
        <v>178</v>
      </c>
    </row>
    <row r="11" spans="1:15" ht="28.5" customHeight="1">
      <c r="A11" s="130" t="s">
        <v>432</v>
      </c>
      <c r="B11" s="131"/>
      <c r="C11" s="131"/>
      <c r="D11" s="131"/>
      <c r="E11" s="132">
        <f>SUM(B11:D11)</f>
        <v>0</v>
      </c>
      <c r="F11" s="131"/>
      <c r="G11" s="131"/>
      <c r="H11" s="131"/>
      <c r="I11" s="132">
        <f>SUM(F11:H11)</f>
        <v>0</v>
      </c>
      <c r="J11" s="131"/>
      <c r="K11" s="131"/>
      <c r="L11" s="131"/>
      <c r="M11" s="132">
        <f>SUM(J11:L11)</f>
        <v>0</v>
      </c>
    </row>
    <row r="12" spans="1:15" ht="28.5" customHeight="1">
      <c r="A12" s="130" t="s">
        <v>433</v>
      </c>
      <c r="B12" s="131"/>
      <c r="C12" s="131"/>
      <c r="D12" s="131"/>
      <c r="E12" s="132">
        <f>SUM(B12:D12)</f>
        <v>0</v>
      </c>
      <c r="F12" s="131"/>
      <c r="G12" s="131"/>
      <c r="H12" s="131"/>
      <c r="I12" s="132">
        <f>SUM(F12:H12)</f>
        <v>0</v>
      </c>
      <c r="J12" s="131"/>
      <c r="K12" s="131"/>
      <c r="L12" s="131"/>
      <c r="M12" s="132">
        <f>SUM(J12:L12)</f>
        <v>0</v>
      </c>
    </row>
    <row r="13" spans="1:15" ht="28.5" customHeight="1">
      <c r="A13" s="129" t="s">
        <v>1</v>
      </c>
      <c r="B13" s="132">
        <f>SUM(B11:B12)</f>
        <v>0</v>
      </c>
      <c r="C13" s="132">
        <f t="shared" ref="C13:M13" si="0">SUM(C11:C12)</f>
        <v>0</v>
      </c>
      <c r="D13" s="132">
        <f t="shared" si="0"/>
        <v>0</v>
      </c>
      <c r="E13" s="132">
        <f t="shared" si="0"/>
        <v>0</v>
      </c>
      <c r="F13" s="132">
        <f t="shared" si="0"/>
        <v>0</v>
      </c>
      <c r="G13" s="132">
        <f t="shared" si="0"/>
        <v>0</v>
      </c>
      <c r="H13" s="132">
        <f t="shared" si="0"/>
        <v>0</v>
      </c>
      <c r="I13" s="132">
        <f t="shared" si="0"/>
        <v>0</v>
      </c>
      <c r="J13" s="132">
        <f t="shared" si="0"/>
        <v>0</v>
      </c>
      <c r="K13" s="132">
        <f t="shared" si="0"/>
        <v>0</v>
      </c>
      <c r="L13" s="132">
        <f t="shared" si="0"/>
        <v>0</v>
      </c>
      <c r="M13" s="132">
        <f t="shared" si="0"/>
        <v>0</v>
      </c>
    </row>
    <row r="14" spans="1:15" ht="28.5" customHeight="1"/>
    <row r="15" spans="1:15" ht="28.5" customHeight="1">
      <c r="A15" s="129"/>
      <c r="B15" s="313" t="s">
        <v>177</v>
      </c>
      <c r="C15" s="314"/>
      <c r="D15" s="314"/>
      <c r="E15" s="315"/>
      <c r="F15" s="313" t="s">
        <v>177</v>
      </c>
      <c r="G15" s="314"/>
      <c r="H15" s="314"/>
      <c r="I15" s="315"/>
      <c r="J15" s="265" t="s">
        <v>1</v>
      </c>
      <c r="K15" s="267"/>
    </row>
    <row r="16" spans="1:15" ht="28.5" customHeight="1">
      <c r="A16" s="129"/>
      <c r="B16" s="112" t="s">
        <v>113</v>
      </c>
      <c r="C16" s="112" t="s">
        <v>114</v>
      </c>
      <c r="D16" s="112" t="s">
        <v>115</v>
      </c>
      <c r="E16" s="112" t="s">
        <v>178</v>
      </c>
      <c r="F16" s="112" t="s">
        <v>113</v>
      </c>
      <c r="G16" s="112" t="s">
        <v>114</v>
      </c>
      <c r="H16" s="112" t="s">
        <v>115</v>
      </c>
      <c r="I16" s="112" t="s">
        <v>178</v>
      </c>
      <c r="J16" s="271"/>
      <c r="K16" s="273"/>
    </row>
    <row r="17" spans="1:14" ht="28.5" customHeight="1">
      <c r="A17" s="130" t="s">
        <v>432</v>
      </c>
      <c r="B17" s="131"/>
      <c r="C17" s="131"/>
      <c r="D17" s="131"/>
      <c r="E17" s="132">
        <f>SUM(B17:D17)</f>
        <v>0</v>
      </c>
      <c r="F17" s="131"/>
      <c r="G17" s="131"/>
      <c r="H17" s="131"/>
      <c r="I17" s="132">
        <f>SUM(F17:H17)</f>
        <v>0</v>
      </c>
      <c r="J17" s="311">
        <f>E11+I11+M11+E17+I17</f>
        <v>0</v>
      </c>
      <c r="K17" s="312"/>
    </row>
    <row r="18" spans="1:14" ht="28.5" customHeight="1">
      <c r="A18" s="130" t="s">
        <v>433</v>
      </c>
      <c r="B18" s="131"/>
      <c r="C18" s="131"/>
      <c r="D18" s="131"/>
      <c r="E18" s="132">
        <f>SUM(B18:D18)</f>
        <v>0</v>
      </c>
      <c r="F18" s="131"/>
      <c r="G18" s="131"/>
      <c r="H18" s="131"/>
      <c r="I18" s="132">
        <f>SUM(F18:H18)</f>
        <v>0</v>
      </c>
      <c r="J18" s="311">
        <f>E12+I12+M12+E18+I18</f>
        <v>0</v>
      </c>
      <c r="K18" s="312"/>
    </row>
    <row r="19" spans="1:14" ht="28.5" customHeight="1">
      <c r="A19" s="129" t="s">
        <v>1</v>
      </c>
      <c r="B19" s="132">
        <f>SUM(B17:B18)</f>
        <v>0</v>
      </c>
      <c r="C19" s="132">
        <f t="shared" ref="C19:I19" si="1">SUM(C17:C18)</f>
        <v>0</v>
      </c>
      <c r="D19" s="132">
        <f t="shared" si="1"/>
        <v>0</v>
      </c>
      <c r="E19" s="132">
        <f t="shared" si="1"/>
        <v>0</v>
      </c>
      <c r="F19" s="132">
        <f t="shared" si="1"/>
        <v>0</v>
      </c>
      <c r="G19" s="132">
        <f t="shared" si="1"/>
        <v>0</v>
      </c>
      <c r="H19" s="132">
        <f t="shared" si="1"/>
        <v>0</v>
      </c>
      <c r="I19" s="132">
        <f t="shared" si="1"/>
        <v>0</v>
      </c>
      <c r="J19" s="311">
        <f>SUM(J17:K18)</f>
        <v>0</v>
      </c>
      <c r="K19" s="312"/>
    </row>
    <row r="20" spans="1:14" ht="18" customHeight="1">
      <c r="A20" s="317" t="s">
        <v>434</v>
      </c>
      <c r="B20" s="317"/>
      <c r="C20" s="317"/>
      <c r="D20" s="317"/>
      <c r="E20" s="317"/>
      <c r="F20" s="317"/>
      <c r="G20" s="317"/>
      <c r="H20" s="317"/>
      <c r="I20" s="317"/>
      <c r="J20" s="317"/>
      <c r="K20" s="317"/>
      <c r="L20" s="317"/>
      <c r="M20" s="317"/>
      <c r="N20" s="317"/>
    </row>
    <row r="21" spans="1:14" ht="18" customHeight="1">
      <c r="A21" s="309" t="s">
        <v>435</v>
      </c>
      <c r="B21" s="309"/>
      <c r="C21" s="309"/>
      <c r="D21" s="309"/>
      <c r="E21" s="309"/>
      <c r="F21" s="309"/>
      <c r="G21" s="309"/>
      <c r="H21" s="309"/>
      <c r="I21" s="309"/>
      <c r="J21" s="309"/>
      <c r="K21" s="309"/>
      <c r="L21" s="309"/>
      <c r="M21" s="309"/>
      <c r="N21" s="309"/>
    </row>
  </sheetData>
  <mergeCells count="18">
    <mergeCell ref="J17:K17"/>
    <mergeCell ref="J18:K18"/>
    <mergeCell ref="J19:K19"/>
    <mergeCell ref="A20:N20"/>
    <mergeCell ref="A21:N21"/>
    <mergeCell ref="B9:E9"/>
    <mergeCell ref="F9:I9"/>
    <mergeCell ref="J9:M9"/>
    <mergeCell ref="B15:E15"/>
    <mergeCell ref="F15:I15"/>
    <mergeCell ref="J15:K16"/>
    <mergeCell ref="A8:B8"/>
    <mergeCell ref="C8:E8"/>
    <mergeCell ref="M1:N1"/>
    <mergeCell ref="M2:N2"/>
    <mergeCell ref="M3:N3"/>
    <mergeCell ref="A7:B7"/>
    <mergeCell ref="C7:E7"/>
  </mergeCells>
  <phoneticPr fontId="1"/>
  <pageMargins left="0.70866141732283472" right="0.70866141732283472" top="0.74803149606299213" bottom="0.74803149606299213" header="0.31496062992125984" footer="0.31496062992125984"/>
  <pageSetup paperSize="9" scale="75" orientation="portrait" blackAndWhite="1"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324"/>
  <sheetViews>
    <sheetView view="pageBreakPreview" topLeftCell="A279" zoomScaleNormal="100" zoomScaleSheetLayoutView="100" workbookViewId="0">
      <selection activeCell="C16" sqref="C16:G16"/>
    </sheetView>
  </sheetViews>
  <sheetFormatPr defaultColWidth="9" defaultRowHeight="13.2"/>
  <cols>
    <col min="1" max="1" width="9" style="50" customWidth="1"/>
    <col min="2" max="2" width="8.19921875" style="50" customWidth="1"/>
    <col min="3" max="4" width="6.69921875" style="50" customWidth="1"/>
    <col min="5" max="5" width="5.8984375" style="50" customWidth="1"/>
    <col min="6" max="6" width="7.69921875" style="50" customWidth="1"/>
    <col min="7" max="7" width="6.69921875" style="50" customWidth="1"/>
    <col min="8" max="8" width="5.5" style="50" customWidth="1"/>
    <col min="9" max="9" width="5.3984375" style="50" customWidth="1"/>
    <col min="10" max="10" width="5.5" style="50" customWidth="1"/>
    <col min="11" max="11" width="11.19921875" style="50" customWidth="1"/>
    <col min="12" max="12" width="13.59765625" style="50" customWidth="1"/>
    <col min="13" max="13" width="10.59765625" style="50" customWidth="1"/>
    <col min="14" max="19" width="0" style="50" hidden="1" customWidth="1"/>
    <col min="20" max="16384" width="9" style="50"/>
  </cols>
  <sheetData>
    <row r="1" spans="1:15">
      <c r="K1" s="53" t="s">
        <v>329</v>
      </c>
      <c r="L1" s="117">
        <f>応募書_様式１の１・２!D13</f>
        <v>0</v>
      </c>
    </row>
    <row r="2" spans="1:15">
      <c r="K2" s="53" t="s">
        <v>181</v>
      </c>
      <c r="L2" s="117">
        <f>A16</f>
        <v>0</v>
      </c>
    </row>
    <row r="3" spans="1:15">
      <c r="K3" s="53" t="s">
        <v>182</v>
      </c>
      <c r="L3" s="117">
        <f>C16</f>
        <v>0</v>
      </c>
    </row>
    <row r="4" spans="1:15">
      <c r="K4" s="53"/>
      <c r="L4" s="108"/>
    </row>
    <row r="5" spans="1:15" ht="30.75" customHeight="1">
      <c r="A5" s="50" t="s">
        <v>330</v>
      </c>
    </row>
    <row r="6" spans="1:15" ht="19.5" customHeight="1">
      <c r="A6" s="287" t="s">
        <v>331</v>
      </c>
      <c r="B6" s="287"/>
      <c r="C6" s="287"/>
      <c r="D6" s="287"/>
      <c r="E6" s="287"/>
      <c r="F6" s="287"/>
      <c r="G6" s="287"/>
      <c r="H6" s="287"/>
      <c r="I6" s="287"/>
      <c r="J6" s="287"/>
      <c r="K6" s="287"/>
      <c r="L6" s="287"/>
      <c r="M6" s="116"/>
    </row>
    <row r="7" spans="1:15" ht="31.5" customHeight="1"/>
    <row r="8" spans="1:15">
      <c r="A8" s="214" t="s">
        <v>335</v>
      </c>
      <c r="B8" s="214"/>
      <c r="C8" s="214"/>
      <c r="D8" s="214"/>
      <c r="E8" s="214"/>
      <c r="F8" s="214"/>
      <c r="G8" s="214"/>
      <c r="H8" s="214"/>
      <c r="I8" s="214"/>
      <c r="J8" s="214"/>
      <c r="K8" s="214"/>
      <c r="L8" s="214"/>
      <c r="M8" s="113"/>
    </row>
    <row r="9" spans="1:15">
      <c r="A9" s="214" t="s">
        <v>332</v>
      </c>
      <c r="B9" s="214"/>
      <c r="C9" s="214"/>
      <c r="D9" s="214"/>
      <c r="E9" s="214"/>
      <c r="F9" s="214"/>
      <c r="G9" s="214"/>
      <c r="H9" s="214"/>
      <c r="I9" s="214"/>
      <c r="J9" s="214"/>
      <c r="K9" s="214"/>
      <c r="L9" s="214"/>
      <c r="M9" s="113"/>
    </row>
    <row r="10" spans="1:15">
      <c r="A10" s="214" t="s">
        <v>333</v>
      </c>
      <c r="B10" s="214"/>
      <c r="C10" s="214"/>
      <c r="D10" s="214"/>
      <c r="E10" s="214"/>
      <c r="F10" s="214"/>
      <c r="G10" s="214"/>
      <c r="H10" s="214"/>
      <c r="I10" s="214"/>
      <c r="J10" s="214"/>
      <c r="K10" s="214"/>
      <c r="L10" s="214"/>
      <c r="M10" s="113"/>
    </row>
    <row r="11" spans="1:15">
      <c r="A11" s="215" t="s">
        <v>334</v>
      </c>
      <c r="B11" s="215"/>
      <c r="C11" s="215"/>
      <c r="D11" s="215"/>
      <c r="E11" s="215"/>
      <c r="F11" s="215"/>
      <c r="G11" s="215"/>
      <c r="H11" s="215"/>
      <c r="I11" s="215"/>
      <c r="J11" s="215"/>
      <c r="K11" s="215"/>
      <c r="L11" s="215"/>
      <c r="M11" s="111"/>
    </row>
    <row r="13" spans="1:15" ht="17.25" customHeight="1">
      <c r="A13" s="50" t="s">
        <v>336</v>
      </c>
      <c r="N13" s="50" t="s">
        <v>8</v>
      </c>
      <c r="O13" s="50" t="s">
        <v>344</v>
      </c>
    </row>
    <row r="14" spans="1:15" ht="26.25" customHeight="1">
      <c r="A14" s="213" t="s">
        <v>337</v>
      </c>
      <c r="B14" s="213"/>
      <c r="C14" s="213"/>
      <c r="D14" s="213"/>
      <c r="E14" s="213"/>
      <c r="F14" s="213"/>
      <c r="G14" s="213"/>
      <c r="H14" s="212" t="s">
        <v>338</v>
      </c>
      <c r="I14" s="212"/>
      <c r="J14" s="212"/>
      <c r="K14" s="212" t="s">
        <v>339</v>
      </c>
      <c r="L14" s="212"/>
      <c r="M14" s="89"/>
      <c r="N14" s="50" t="s">
        <v>9</v>
      </c>
      <c r="O14" s="50" t="s">
        <v>342</v>
      </c>
    </row>
    <row r="15" spans="1:15" ht="31.5" customHeight="1">
      <c r="A15" s="213" t="s">
        <v>223</v>
      </c>
      <c r="B15" s="213"/>
      <c r="C15" s="213" t="s">
        <v>224</v>
      </c>
      <c r="D15" s="213"/>
      <c r="E15" s="213"/>
      <c r="F15" s="213"/>
      <c r="G15" s="213"/>
      <c r="H15" s="212"/>
      <c r="I15" s="212"/>
      <c r="J15" s="212"/>
      <c r="K15" s="212"/>
      <c r="L15" s="212"/>
      <c r="M15" s="89"/>
      <c r="N15" s="50" t="s">
        <v>10</v>
      </c>
      <c r="O15" s="50" t="s">
        <v>345</v>
      </c>
    </row>
    <row r="16" spans="1:15" ht="19.5" customHeight="1">
      <c r="A16" s="283"/>
      <c r="B16" s="283"/>
      <c r="C16" s="284"/>
      <c r="D16" s="284"/>
      <c r="E16" s="284"/>
      <c r="F16" s="284"/>
      <c r="G16" s="284"/>
      <c r="H16" s="285">
        <f>I62</f>
        <v>0</v>
      </c>
      <c r="I16" s="286"/>
      <c r="J16" s="286"/>
      <c r="K16" s="285" t="e">
        <f>I63</f>
        <v>#DIV/0!</v>
      </c>
      <c r="L16" s="286"/>
      <c r="N16" s="50" t="s">
        <v>41</v>
      </c>
      <c r="O16" s="50" t="s">
        <v>343</v>
      </c>
    </row>
    <row r="17" spans="1:17" ht="15.75" customHeight="1">
      <c r="A17" s="288" t="s">
        <v>346</v>
      </c>
      <c r="B17" s="288"/>
      <c r="C17" s="288"/>
      <c r="D17" s="288"/>
      <c r="E17" s="288"/>
      <c r="F17" s="288"/>
      <c r="G17" s="288"/>
      <c r="H17" s="288"/>
      <c r="I17" s="288"/>
      <c r="J17" s="288"/>
      <c r="K17" s="288"/>
      <c r="L17" s="288"/>
      <c r="N17" s="50" t="s">
        <v>107</v>
      </c>
      <c r="O17" s="50" t="s">
        <v>81</v>
      </c>
    </row>
    <row r="18" spans="1:17" ht="15.75" customHeight="1">
      <c r="A18" s="50" t="s">
        <v>347</v>
      </c>
      <c r="N18" s="50" t="s">
        <v>35</v>
      </c>
      <c r="O18" s="50" t="s">
        <v>71</v>
      </c>
    </row>
    <row r="19" spans="1:17" ht="15.75" customHeight="1">
      <c r="A19" s="50" t="s">
        <v>348</v>
      </c>
      <c r="N19" s="50" t="s">
        <v>12</v>
      </c>
      <c r="O19" s="50" t="s">
        <v>85</v>
      </c>
    </row>
    <row r="20" spans="1:17" ht="15.75" customHeight="1">
      <c r="A20" s="50" t="s">
        <v>349</v>
      </c>
      <c r="N20" s="50" t="s">
        <v>19</v>
      </c>
      <c r="O20" s="50" t="s">
        <v>87</v>
      </c>
    </row>
    <row r="21" spans="1:17">
      <c r="N21" s="50" t="s">
        <v>38</v>
      </c>
      <c r="O21" s="50" t="s">
        <v>72</v>
      </c>
    </row>
    <row r="22" spans="1:17" ht="17.25" customHeight="1">
      <c r="A22" s="50" t="s">
        <v>350</v>
      </c>
      <c r="N22" s="50" t="s">
        <v>108</v>
      </c>
      <c r="O22" s="50" t="s">
        <v>86</v>
      </c>
    </row>
    <row r="23" spans="1:17" ht="67.5" customHeight="1">
      <c r="A23" s="213" t="s">
        <v>175</v>
      </c>
      <c r="B23" s="213"/>
      <c r="C23" s="213"/>
      <c r="D23" s="213" t="s">
        <v>176</v>
      </c>
      <c r="E23" s="213"/>
      <c r="F23" s="213"/>
      <c r="G23" s="212" t="s">
        <v>351</v>
      </c>
      <c r="H23" s="212"/>
      <c r="I23" s="212"/>
      <c r="J23" s="212" t="s">
        <v>352</v>
      </c>
      <c r="K23" s="213"/>
      <c r="L23" s="114" t="s">
        <v>353</v>
      </c>
      <c r="N23" s="50" t="s">
        <v>49</v>
      </c>
      <c r="O23" s="50" t="s">
        <v>91</v>
      </c>
    </row>
    <row r="24" spans="1:17" ht="18" customHeight="1">
      <c r="A24" s="283"/>
      <c r="B24" s="283"/>
      <c r="C24" s="283"/>
      <c r="D24" s="283" t="s">
        <v>112</v>
      </c>
      <c r="E24" s="283"/>
      <c r="F24" s="283"/>
      <c r="G24" s="289"/>
      <c r="H24" s="289"/>
      <c r="I24" s="289"/>
      <c r="J24" s="289"/>
      <c r="K24" s="289"/>
      <c r="L24" s="124"/>
      <c r="N24" s="50" t="s">
        <v>13</v>
      </c>
      <c r="O24" s="50" t="s">
        <v>83</v>
      </c>
      <c r="Q24" s="50">
        <f>L24*G24</f>
        <v>0</v>
      </c>
    </row>
    <row r="25" spans="1:17" ht="18" customHeight="1">
      <c r="A25" s="283"/>
      <c r="B25" s="283"/>
      <c r="C25" s="283"/>
      <c r="D25" s="283" t="s">
        <v>112</v>
      </c>
      <c r="E25" s="283"/>
      <c r="F25" s="283"/>
      <c r="G25" s="289"/>
      <c r="H25" s="289"/>
      <c r="I25" s="289"/>
      <c r="J25" s="289"/>
      <c r="K25" s="289"/>
      <c r="L25" s="124"/>
      <c r="N25" s="50" t="s">
        <v>14</v>
      </c>
      <c r="Q25" s="50">
        <f t="shared" ref="Q25:Q31" si="0">L25*G25</f>
        <v>0</v>
      </c>
    </row>
    <row r="26" spans="1:17" ht="18" hidden="1" customHeight="1">
      <c r="A26" s="283"/>
      <c r="B26" s="283"/>
      <c r="C26" s="283"/>
      <c r="D26" s="283" t="s">
        <v>112</v>
      </c>
      <c r="E26" s="283"/>
      <c r="F26" s="283"/>
      <c r="G26" s="289"/>
      <c r="H26" s="289"/>
      <c r="I26" s="289"/>
      <c r="J26" s="289"/>
      <c r="K26" s="289"/>
      <c r="L26" s="124"/>
      <c r="N26" s="50" t="s">
        <v>15</v>
      </c>
      <c r="Q26" s="50">
        <f t="shared" si="0"/>
        <v>0</v>
      </c>
    </row>
    <row r="27" spans="1:17" ht="18" hidden="1" customHeight="1">
      <c r="A27" s="283"/>
      <c r="B27" s="283"/>
      <c r="C27" s="283"/>
      <c r="D27" s="283" t="s">
        <v>112</v>
      </c>
      <c r="E27" s="283"/>
      <c r="F27" s="283"/>
      <c r="G27" s="289"/>
      <c r="H27" s="289"/>
      <c r="I27" s="289"/>
      <c r="J27" s="289"/>
      <c r="K27" s="289"/>
      <c r="L27" s="124"/>
      <c r="N27" s="50" t="s">
        <v>16</v>
      </c>
      <c r="Q27" s="50">
        <f t="shared" si="0"/>
        <v>0</v>
      </c>
    </row>
    <row r="28" spans="1:17" ht="18" hidden="1" customHeight="1">
      <c r="A28" s="283"/>
      <c r="B28" s="283"/>
      <c r="C28" s="283"/>
      <c r="D28" s="283" t="s">
        <v>112</v>
      </c>
      <c r="E28" s="283"/>
      <c r="F28" s="283"/>
      <c r="G28" s="289"/>
      <c r="H28" s="289"/>
      <c r="I28" s="289"/>
      <c r="J28" s="289"/>
      <c r="K28" s="289"/>
      <c r="L28" s="124"/>
      <c r="N28" s="50" t="s">
        <v>17</v>
      </c>
      <c r="Q28" s="50">
        <f t="shared" si="0"/>
        <v>0</v>
      </c>
    </row>
    <row r="29" spans="1:17" ht="18" hidden="1" customHeight="1">
      <c r="A29" s="283"/>
      <c r="B29" s="283"/>
      <c r="C29" s="283"/>
      <c r="D29" s="283" t="s">
        <v>112</v>
      </c>
      <c r="E29" s="283"/>
      <c r="F29" s="283"/>
      <c r="G29" s="289"/>
      <c r="H29" s="289"/>
      <c r="I29" s="289"/>
      <c r="J29" s="289"/>
      <c r="K29" s="289"/>
      <c r="L29" s="124"/>
      <c r="N29" s="50" t="s">
        <v>18</v>
      </c>
      <c r="Q29" s="50">
        <f t="shared" si="0"/>
        <v>0</v>
      </c>
    </row>
    <row r="30" spans="1:17" ht="18" hidden="1" customHeight="1">
      <c r="A30" s="283"/>
      <c r="B30" s="283"/>
      <c r="C30" s="283"/>
      <c r="D30" s="283" t="s">
        <v>112</v>
      </c>
      <c r="E30" s="283"/>
      <c r="F30" s="283"/>
      <c r="G30" s="289"/>
      <c r="H30" s="289"/>
      <c r="I30" s="289"/>
      <c r="J30" s="289"/>
      <c r="K30" s="289"/>
      <c r="L30" s="124"/>
      <c r="Q30" s="50">
        <f t="shared" si="0"/>
        <v>0</v>
      </c>
    </row>
    <row r="31" spans="1:17" ht="18" hidden="1" customHeight="1">
      <c r="A31" s="283"/>
      <c r="B31" s="283"/>
      <c r="C31" s="283"/>
      <c r="D31" s="283" t="s">
        <v>112</v>
      </c>
      <c r="E31" s="283"/>
      <c r="F31" s="283"/>
      <c r="G31" s="289"/>
      <c r="H31" s="289"/>
      <c r="I31" s="289"/>
      <c r="J31" s="289"/>
      <c r="K31" s="289"/>
      <c r="L31" s="124"/>
      <c r="Q31" s="50">
        <f t="shared" si="0"/>
        <v>0</v>
      </c>
    </row>
    <row r="32" spans="1:17" ht="18" customHeight="1">
      <c r="A32" s="213" t="s">
        <v>1</v>
      </c>
      <c r="B32" s="213"/>
      <c r="C32" s="213"/>
      <c r="D32" s="213"/>
      <c r="E32" s="213"/>
      <c r="F32" s="213"/>
      <c r="G32" s="290">
        <f>SUM(G24:I31)</f>
        <v>0</v>
      </c>
      <c r="H32" s="290"/>
      <c r="I32" s="290"/>
      <c r="J32" s="290">
        <f>SUM(J24:K31)</f>
        <v>0</v>
      </c>
      <c r="K32" s="290"/>
      <c r="L32" s="123" t="e">
        <f>ROUND(Q32/G32,2)</f>
        <v>#DIV/0!</v>
      </c>
      <c r="Q32" s="50">
        <f>SUM(Q24:Q31)</f>
        <v>0</v>
      </c>
    </row>
    <row r="33" spans="1:13" ht="15.75" customHeight="1">
      <c r="A33" s="288" t="s">
        <v>354</v>
      </c>
      <c r="B33" s="288"/>
      <c r="C33" s="288"/>
      <c r="D33" s="288"/>
      <c r="E33" s="288"/>
      <c r="F33" s="288"/>
      <c r="G33" s="288"/>
      <c r="H33" s="288"/>
      <c r="I33" s="288"/>
      <c r="J33" s="288"/>
      <c r="K33" s="288"/>
      <c r="L33" s="288"/>
    </row>
    <row r="34" spans="1:13" ht="15.75" customHeight="1">
      <c r="A34" s="50" t="s">
        <v>359</v>
      </c>
    </row>
    <row r="35" spans="1:13" ht="15.75" customHeight="1">
      <c r="A35" s="214" t="s">
        <v>355</v>
      </c>
      <c r="B35" s="214"/>
      <c r="C35" s="214"/>
      <c r="D35" s="214"/>
      <c r="E35" s="214"/>
      <c r="F35" s="214"/>
      <c r="G35" s="214"/>
      <c r="H35" s="214"/>
      <c r="I35" s="214"/>
      <c r="J35" s="214"/>
      <c r="K35" s="214"/>
      <c r="L35" s="214"/>
    </row>
    <row r="36" spans="1:13" ht="15.75" customHeight="1">
      <c r="A36" s="100" t="s">
        <v>360</v>
      </c>
    </row>
    <row r="37" spans="1:13" ht="15.75" customHeight="1">
      <c r="A37" s="214" t="s">
        <v>356</v>
      </c>
      <c r="B37" s="214"/>
      <c r="C37" s="214"/>
      <c r="D37" s="214"/>
      <c r="E37" s="214"/>
      <c r="F37" s="214"/>
      <c r="G37" s="214"/>
      <c r="H37" s="214"/>
      <c r="I37" s="214"/>
      <c r="J37" s="214"/>
      <c r="K37" s="214"/>
      <c r="L37" s="214"/>
    </row>
    <row r="38" spans="1:13" ht="15.75" customHeight="1">
      <c r="A38" s="50" t="s">
        <v>361</v>
      </c>
    </row>
    <row r="39" spans="1:13" ht="15.75" customHeight="1">
      <c r="A39" s="214" t="s">
        <v>357</v>
      </c>
      <c r="B39" s="214"/>
      <c r="C39" s="214"/>
      <c r="D39" s="214"/>
      <c r="E39" s="214"/>
      <c r="F39" s="214"/>
      <c r="G39" s="214"/>
      <c r="H39" s="214"/>
      <c r="I39" s="214"/>
      <c r="J39" s="214"/>
      <c r="K39" s="214"/>
      <c r="L39" s="214"/>
    </row>
    <row r="40" spans="1:13" ht="15.75" customHeight="1">
      <c r="A40" s="50" t="s">
        <v>362</v>
      </c>
    </row>
    <row r="41" spans="1:13" ht="15.75" customHeight="1">
      <c r="A41" s="50" t="s">
        <v>358</v>
      </c>
    </row>
    <row r="42" spans="1:13" ht="18.75" customHeight="1">
      <c r="M42" s="257" t="s">
        <v>363</v>
      </c>
    </row>
    <row r="43" spans="1:13">
      <c r="M43" s="257"/>
    </row>
    <row r="44" spans="1:13">
      <c r="M44" s="257"/>
    </row>
    <row r="45" spans="1:13">
      <c r="M45" s="257"/>
    </row>
    <row r="46" spans="1:13">
      <c r="M46" s="257"/>
    </row>
    <row r="47" spans="1:13">
      <c r="M47" s="257"/>
    </row>
    <row r="48" spans="1:13">
      <c r="M48" s="257"/>
    </row>
    <row r="49" spans="1:29">
      <c r="M49" s="257"/>
    </row>
    <row r="50" spans="1:29">
      <c r="M50" s="257"/>
    </row>
    <row r="51" spans="1:29">
      <c r="M51" s="257"/>
    </row>
    <row r="53" spans="1:29">
      <c r="K53" s="53" t="s">
        <v>329</v>
      </c>
      <c r="L53" s="117">
        <f>L1</f>
        <v>0</v>
      </c>
    </row>
    <row r="54" spans="1:29">
      <c r="K54" s="53" t="s">
        <v>181</v>
      </c>
      <c r="L54" s="117">
        <f>L2</f>
        <v>0</v>
      </c>
    </row>
    <row r="55" spans="1:29">
      <c r="K55" s="53" t="s">
        <v>182</v>
      </c>
      <c r="L55" s="117">
        <f>L3</f>
        <v>0</v>
      </c>
    </row>
    <row r="58" spans="1:29" ht="21.75" customHeight="1">
      <c r="A58" s="50" t="s">
        <v>364</v>
      </c>
    </row>
    <row r="59" spans="1:29" ht="22.5" customHeight="1">
      <c r="A59" s="302" t="s">
        <v>367</v>
      </c>
      <c r="B59" s="302"/>
      <c r="C59" s="302"/>
      <c r="D59" s="302"/>
      <c r="E59" s="302"/>
      <c r="F59" s="302"/>
      <c r="G59" s="302"/>
      <c r="H59" s="302"/>
      <c r="I59" s="322"/>
      <c r="J59" s="322"/>
      <c r="K59" s="323"/>
      <c r="L59" s="118" t="s">
        <v>0</v>
      </c>
    </row>
    <row r="60" spans="1:29" ht="22.5" customHeight="1">
      <c r="A60" s="302" t="s">
        <v>368</v>
      </c>
      <c r="B60" s="302"/>
      <c r="C60" s="302"/>
      <c r="D60" s="302"/>
      <c r="E60" s="302"/>
      <c r="F60" s="302"/>
      <c r="G60" s="302"/>
      <c r="H60" s="302"/>
      <c r="I60" s="318" t="e">
        <f>L32</f>
        <v>#DIV/0!</v>
      </c>
      <c r="J60" s="318"/>
      <c r="K60" s="319"/>
      <c r="L60" s="118" t="s">
        <v>365</v>
      </c>
    </row>
    <row r="61" spans="1:29" ht="39.75" customHeight="1">
      <c r="A61" s="303" t="s">
        <v>376</v>
      </c>
      <c r="B61" s="302"/>
      <c r="C61" s="302"/>
      <c r="D61" s="302"/>
      <c r="E61" s="302"/>
      <c r="F61" s="302"/>
      <c r="G61" s="302"/>
      <c r="H61" s="302"/>
      <c r="I61" s="318" t="e">
        <f>ROUND(MIN(I59,I60)*0.7,2)</f>
        <v>#DIV/0!</v>
      </c>
      <c r="J61" s="318"/>
      <c r="K61" s="319"/>
      <c r="L61" s="118" t="s">
        <v>365</v>
      </c>
    </row>
    <row r="62" spans="1:29" ht="22.5" customHeight="1">
      <c r="A62" s="302" t="s">
        <v>369</v>
      </c>
      <c r="B62" s="302"/>
      <c r="C62" s="302"/>
      <c r="D62" s="302"/>
      <c r="E62" s="302"/>
      <c r="F62" s="302"/>
      <c r="G62" s="302"/>
      <c r="H62" s="302"/>
      <c r="I62" s="289"/>
      <c r="J62" s="289"/>
      <c r="K62" s="320"/>
      <c r="L62" s="118" t="s">
        <v>366</v>
      </c>
      <c r="M62" s="125" t="s">
        <v>442</v>
      </c>
      <c r="N62" s="125"/>
      <c r="O62" s="125"/>
      <c r="P62" s="125"/>
      <c r="Q62" s="125"/>
      <c r="R62" s="125"/>
      <c r="S62" s="125"/>
      <c r="T62" s="126"/>
      <c r="U62" s="125"/>
      <c r="V62" s="125"/>
      <c r="W62" s="125"/>
      <c r="X62" s="125"/>
      <c r="Y62" s="125"/>
      <c r="Z62" s="125"/>
      <c r="AA62" s="125"/>
      <c r="AB62" s="125"/>
      <c r="AC62" s="125"/>
    </row>
    <row r="63" spans="1:29" ht="22.5" customHeight="1">
      <c r="A63" s="302" t="s">
        <v>370</v>
      </c>
      <c r="B63" s="302"/>
      <c r="C63" s="302"/>
      <c r="D63" s="302"/>
      <c r="E63" s="302"/>
      <c r="F63" s="302"/>
      <c r="G63" s="302"/>
      <c r="H63" s="302"/>
      <c r="I63" s="290" t="e">
        <f>ROUNDDOWN(I61*I62/2,-3)</f>
        <v>#DIV/0!</v>
      </c>
      <c r="J63" s="290"/>
      <c r="K63" s="321"/>
      <c r="L63" s="118" t="s">
        <v>0</v>
      </c>
    </row>
    <row r="64" spans="1:29" ht="37.5" customHeight="1">
      <c r="A64" s="297" t="s">
        <v>377</v>
      </c>
      <c r="B64" s="298"/>
      <c r="C64" s="298"/>
      <c r="D64" s="298"/>
      <c r="E64" s="298"/>
      <c r="F64" s="298"/>
      <c r="G64" s="298"/>
      <c r="H64" s="298"/>
      <c r="I64" s="298"/>
      <c r="J64" s="298"/>
      <c r="K64" s="298"/>
      <c r="L64" s="298"/>
    </row>
    <row r="65" spans="1:19" ht="15.75" customHeight="1">
      <c r="A65" s="299" t="s">
        <v>371</v>
      </c>
      <c r="B65" s="299"/>
      <c r="C65" s="299"/>
      <c r="D65" s="299"/>
      <c r="E65" s="299"/>
      <c r="F65" s="299"/>
      <c r="G65" s="299"/>
      <c r="H65" s="299"/>
      <c r="I65" s="299"/>
      <c r="J65" s="299"/>
      <c r="K65" s="299"/>
      <c r="L65" s="299"/>
    </row>
    <row r="66" spans="1:19" ht="15.75" customHeight="1">
      <c r="A66" s="214" t="s">
        <v>380</v>
      </c>
      <c r="B66" s="214"/>
      <c r="C66" s="214"/>
      <c r="D66" s="214"/>
      <c r="E66" s="214"/>
      <c r="F66" s="214"/>
      <c r="G66" s="214"/>
      <c r="H66" s="214"/>
      <c r="I66" s="214"/>
      <c r="J66" s="214"/>
      <c r="K66" s="214"/>
      <c r="L66" s="214"/>
    </row>
    <row r="67" spans="1:19" ht="15.75" customHeight="1">
      <c r="A67" s="50" t="s">
        <v>378</v>
      </c>
    </row>
    <row r="68" spans="1:19" ht="15.75" customHeight="1">
      <c r="A68" s="215" t="s">
        <v>372</v>
      </c>
      <c r="B68" s="215"/>
      <c r="C68" s="215"/>
      <c r="D68" s="215"/>
      <c r="E68" s="215"/>
      <c r="F68" s="215"/>
      <c r="G68" s="215"/>
      <c r="H68" s="215"/>
      <c r="I68" s="215"/>
      <c r="J68" s="215"/>
      <c r="K68" s="215"/>
      <c r="L68" s="215"/>
    </row>
    <row r="69" spans="1:19" ht="15.75" customHeight="1">
      <c r="A69" s="214" t="s">
        <v>373</v>
      </c>
      <c r="B69" s="214"/>
      <c r="C69" s="214"/>
      <c r="D69" s="214"/>
      <c r="E69" s="214"/>
      <c r="F69" s="214"/>
      <c r="G69" s="214"/>
      <c r="H69" s="214"/>
      <c r="I69" s="214"/>
      <c r="J69" s="214"/>
      <c r="K69" s="214"/>
      <c r="L69" s="214"/>
    </row>
    <row r="70" spans="1:19" ht="15.75" customHeight="1">
      <c r="A70" s="50" t="s">
        <v>379</v>
      </c>
    </row>
    <row r="71" spans="1:19" ht="15.75" customHeight="1">
      <c r="A71" s="50" t="s">
        <v>374</v>
      </c>
    </row>
    <row r="72" spans="1:19" ht="15.75" customHeight="1">
      <c r="A72" s="77" t="s">
        <v>375</v>
      </c>
      <c r="B72" s="77"/>
      <c r="C72" s="77"/>
      <c r="D72" s="77"/>
      <c r="E72" s="77"/>
      <c r="F72" s="77"/>
      <c r="G72" s="77"/>
      <c r="H72" s="77"/>
      <c r="I72" s="77"/>
      <c r="J72" s="77"/>
      <c r="K72" s="77"/>
      <c r="L72" s="77"/>
    </row>
    <row r="74" spans="1:19">
      <c r="A74" s="50" t="s">
        <v>381</v>
      </c>
    </row>
    <row r="75" spans="1:19" ht="95.25" customHeight="1">
      <c r="A75" s="212" t="s">
        <v>382</v>
      </c>
      <c r="B75" s="213"/>
      <c r="C75" s="213"/>
      <c r="D75" s="212" t="s">
        <v>383</v>
      </c>
      <c r="E75" s="213"/>
      <c r="F75" s="213"/>
      <c r="G75" s="213"/>
      <c r="H75" s="213"/>
      <c r="I75" s="114" t="s">
        <v>384</v>
      </c>
      <c r="J75" s="114" t="s">
        <v>385</v>
      </c>
      <c r="K75" s="114" t="s">
        <v>487</v>
      </c>
      <c r="L75" s="114" t="s">
        <v>385</v>
      </c>
      <c r="S75" s="109"/>
    </row>
    <row r="76" spans="1:19" ht="35.25" customHeight="1">
      <c r="A76" s="304"/>
      <c r="B76" s="304"/>
      <c r="C76" s="304"/>
      <c r="D76" s="298"/>
      <c r="E76" s="298"/>
      <c r="F76" s="298"/>
      <c r="G76" s="298"/>
      <c r="H76" s="298"/>
      <c r="I76" s="115"/>
      <c r="J76" s="115"/>
      <c r="K76" s="76"/>
      <c r="L76" s="115"/>
      <c r="R76" s="50" t="s">
        <v>133</v>
      </c>
      <c r="S76" s="50" t="s">
        <v>133</v>
      </c>
    </row>
    <row r="77" spans="1:19" ht="35.25" customHeight="1">
      <c r="A77" s="304"/>
      <c r="B77" s="304"/>
      <c r="C77" s="304"/>
      <c r="D77" s="298"/>
      <c r="E77" s="298"/>
      <c r="F77" s="298"/>
      <c r="G77" s="298"/>
      <c r="H77" s="298"/>
      <c r="I77" s="115"/>
      <c r="J77" s="115"/>
      <c r="K77" s="76"/>
      <c r="L77" s="115"/>
      <c r="R77" s="50" t="s">
        <v>127</v>
      </c>
      <c r="S77" s="50" t="s">
        <v>127</v>
      </c>
    </row>
    <row r="78" spans="1:19" ht="35.25" hidden="1" customHeight="1">
      <c r="A78" s="304"/>
      <c r="B78" s="304"/>
      <c r="C78" s="304"/>
      <c r="D78" s="298"/>
      <c r="E78" s="298"/>
      <c r="F78" s="298"/>
      <c r="G78" s="298"/>
      <c r="H78" s="298"/>
      <c r="I78" s="115"/>
      <c r="J78" s="115"/>
      <c r="K78" s="76"/>
      <c r="L78" s="115"/>
      <c r="R78" s="50" t="s">
        <v>134</v>
      </c>
      <c r="S78" s="50" t="s">
        <v>134</v>
      </c>
    </row>
    <row r="79" spans="1:19" ht="35.25" hidden="1" customHeight="1">
      <c r="A79" s="304"/>
      <c r="B79" s="304"/>
      <c r="C79" s="304"/>
      <c r="D79" s="298"/>
      <c r="E79" s="298"/>
      <c r="F79" s="298"/>
      <c r="G79" s="298"/>
      <c r="H79" s="298"/>
      <c r="I79" s="115"/>
      <c r="J79" s="115"/>
      <c r="K79" s="76"/>
      <c r="L79" s="115"/>
      <c r="S79" s="50" t="s">
        <v>390</v>
      </c>
    </row>
    <row r="80" spans="1:19" ht="35.25" hidden="1" customHeight="1">
      <c r="A80" s="304"/>
      <c r="B80" s="304"/>
      <c r="C80" s="304"/>
      <c r="D80" s="298"/>
      <c r="E80" s="298"/>
      <c r="F80" s="298"/>
      <c r="G80" s="298"/>
      <c r="H80" s="298"/>
      <c r="I80" s="115"/>
      <c r="J80" s="115"/>
      <c r="K80" s="76"/>
      <c r="L80" s="115"/>
    </row>
    <row r="81" spans="1:19" ht="35.25" hidden="1" customHeight="1">
      <c r="A81" s="304"/>
      <c r="B81" s="304"/>
      <c r="C81" s="304"/>
      <c r="D81" s="298"/>
      <c r="E81" s="298"/>
      <c r="F81" s="298"/>
      <c r="G81" s="298"/>
      <c r="H81" s="298"/>
      <c r="I81" s="115"/>
      <c r="J81" s="115"/>
      <c r="K81" s="76"/>
      <c r="L81" s="115"/>
      <c r="S81" s="50" t="s">
        <v>391</v>
      </c>
    </row>
    <row r="82" spans="1:19" ht="35.25" hidden="1" customHeight="1">
      <c r="A82" s="304"/>
      <c r="B82" s="304"/>
      <c r="C82" s="304"/>
      <c r="D82" s="298"/>
      <c r="E82" s="298"/>
      <c r="F82" s="298"/>
      <c r="G82" s="298"/>
      <c r="H82" s="298"/>
      <c r="I82" s="115"/>
      <c r="J82" s="115"/>
      <c r="K82" s="76"/>
      <c r="L82" s="115"/>
      <c r="S82" s="50" t="s">
        <v>392</v>
      </c>
    </row>
    <row r="83" spans="1:19" ht="35.25" hidden="1" customHeight="1">
      <c r="A83" s="304"/>
      <c r="B83" s="304"/>
      <c r="C83" s="304"/>
      <c r="D83" s="298"/>
      <c r="E83" s="298"/>
      <c r="F83" s="298"/>
      <c r="G83" s="298"/>
      <c r="H83" s="298"/>
      <c r="I83" s="115"/>
      <c r="J83" s="115"/>
      <c r="K83" s="76"/>
      <c r="L83" s="115"/>
    </row>
    <row r="84" spans="1:19" ht="17.25" customHeight="1">
      <c r="A84" s="50" t="s">
        <v>386</v>
      </c>
    </row>
    <row r="85" spans="1:19" ht="17.25" customHeight="1">
      <c r="A85" s="50" t="s">
        <v>493</v>
      </c>
    </row>
    <row r="86" spans="1:19" ht="17.25" customHeight="1">
      <c r="A86" s="50" t="s">
        <v>387</v>
      </c>
    </row>
    <row r="87" spans="1:19" ht="17.25" customHeight="1">
      <c r="A87" s="50" t="s">
        <v>388</v>
      </c>
    </row>
    <row r="88" spans="1:19" ht="18.75" customHeight="1">
      <c r="A88" s="50" t="s">
        <v>389</v>
      </c>
    </row>
    <row r="89" spans="1:19">
      <c r="A89" s="50" t="s">
        <v>393</v>
      </c>
    </row>
    <row r="92" spans="1:19">
      <c r="M92" s="257" t="s">
        <v>363</v>
      </c>
    </row>
    <row r="93" spans="1:19">
      <c r="M93" s="257"/>
    </row>
    <row r="94" spans="1:19">
      <c r="M94" s="257"/>
    </row>
    <row r="95" spans="1:19">
      <c r="M95" s="257"/>
    </row>
    <row r="96" spans="1:19">
      <c r="M96" s="257"/>
    </row>
    <row r="97" spans="1:13">
      <c r="M97" s="257"/>
    </row>
    <row r="98" spans="1:13">
      <c r="M98" s="257"/>
    </row>
    <row r="99" spans="1:13">
      <c r="M99" s="257"/>
    </row>
    <row r="100" spans="1:13">
      <c r="M100" s="257"/>
    </row>
    <row r="101" spans="1:13">
      <c r="M101" s="257"/>
    </row>
    <row r="104" spans="1:13">
      <c r="K104" s="53" t="s">
        <v>329</v>
      </c>
      <c r="L104" s="117">
        <f>L53</f>
        <v>0</v>
      </c>
    </row>
    <row r="105" spans="1:13">
      <c r="K105" s="53" t="s">
        <v>181</v>
      </c>
      <c r="L105" s="117">
        <f>L54</f>
        <v>0</v>
      </c>
    </row>
    <row r="106" spans="1:13">
      <c r="K106" s="53" t="s">
        <v>182</v>
      </c>
      <c r="L106" s="117">
        <f>L55</f>
        <v>0</v>
      </c>
    </row>
    <row r="108" spans="1:13" ht="16.5" customHeight="1">
      <c r="A108" s="50" t="s">
        <v>489</v>
      </c>
    </row>
    <row r="109" spans="1:13" ht="16.5" customHeight="1">
      <c r="A109" s="100" t="s">
        <v>490</v>
      </c>
    </row>
    <row r="110" spans="1:13" ht="16.5" customHeight="1">
      <c r="A110" s="50" t="s">
        <v>403</v>
      </c>
    </row>
    <row r="111" spans="1:13" ht="16.5" customHeight="1">
      <c r="A111" s="50" t="s">
        <v>404</v>
      </c>
    </row>
    <row r="112" spans="1:13" ht="16.5" customHeight="1">
      <c r="A112" s="50" t="s">
        <v>507</v>
      </c>
    </row>
    <row r="113" spans="1:12" ht="16.5" customHeight="1">
      <c r="A113" s="50" t="s">
        <v>405</v>
      </c>
    </row>
    <row r="114" spans="1:12" ht="16.5" customHeight="1">
      <c r="A114" s="50" t="s">
        <v>406</v>
      </c>
    </row>
    <row r="115" spans="1:12" ht="16.5" customHeight="1">
      <c r="A115" s="50" t="s">
        <v>407</v>
      </c>
    </row>
    <row r="116" spans="1:12" ht="16.5" customHeight="1">
      <c r="A116" s="50" t="s">
        <v>408</v>
      </c>
    </row>
    <row r="117" spans="1:12" ht="16.5" customHeight="1">
      <c r="A117" s="50" t="s">
        <v>409</v>
      </c>
    </row>
    <row r="118" spans="1:12" ht="16.5" customHeight="1">
      <c r="A118" s="50" t="s">
        <v>508</v>
      </c>
    </row>
    <row r="119" spans="1:12" ht="16.5" customHeight="1">
      <c r="A119" s="50" t="s">
        <v>509</v>
      </c>
    </row>
    <row r="120" spans="1:12" ht="16.5" customHeight="1">
      <c r="A120" s="50" t="s">
        <v>410</v>
      </c>
    </row>
    <row r="121" spans="1:12" ht="16.5" customHeight="1">
      <c r="A121" s="50" t="s">
        <v>411</v>
      </c>
    </row>
    <row r="122" spans="1:12" ht="16.5" customHeight="1">
      <c r="A122" s="50" t="s">
        <v>412</v>
      </c>
    </row>
    <row r="123" spans="1:12" ht="16.5" customHeight="1">
      <c r="A123" s="50" t="s">
        <v>394</v>
      </c>
    </row>
    <row r="125" spans="1:12">
      <c r="A125" s="50" t="s">
        <v>395</v>
      </c>
    </row>
    <row r="126" spans="1:12">
      <c r="A126" s="50" t="s">
        <v>396</v>
      </c>
    </row>
    <row r="127" spans="1:12" ht="19.5" customHeight="1">
      <c r="A127" s="50" t="s">
        <v>397</v>
      </c>
      <c r="C127" s="306">
        <f>A24</f>
        <v>0</v>
      </c>
      <c r="D127" s="306"/>
      <c r="E127" s="306"/>
      <c r="F127" s="306"/>
      <c r="G127" s="306"/>
      <c r="H127" s="306"/>
      <c r="I127" s="306"/>
      <c r="J127" s="306"/>
      <c r="K127" s="306"/>
      <c r="L127" s="306"/>
    </row>
    <row r="128" spans="1:12" ht="18.75" customHeight="1">
      <c r="A128" s="305" t="s">
        <v>491</v>
      </c>
      <c r="B128" s="305"/>
      <c r="C128" s="305"/>
      <c r="D128" s="305"/>
      <c r="E128" s="305"/>
      <c r="F128" s="305"/>
      <c r="G128" s="305"/>
      <c r="H128" s="305"/>
      <c r="I128" s="305"/>
      <c r="J128" s="305"/>
      <c r="K128" s="305"/>
      <c r="L128" s="305"/>
    </row>
    <row r="129" spans="1:21" ht="18.75" customHeight="1">
      <c r="A129" s="302" t="s">
        <v>398</v>
      </c>
      <c r="B129" s="302"/>
      <c r="C129" s="302"/>
      <c r="D129" s="302"/>
      <c r="E129" s="302"/>
      <c r="F129" s="302"/>
      <c r="G129" s="289"/>
      <c r="H129" s="289"/>
      <c r="I129" s="289"/>
      <c r="J129" s="289"/>
      <c r="K129" s="289"/>
      <c r="L129" s="289"/>
      <c r="U129" s="110">
        <f>G129+G139+G149+G159+G169+G179+G189+G199</f>
        <v>0</v>
      </c>
    </row>
    <row r="130" spans="1:21" ht="18.75" customHeight="1">
      <c r="A130" s="302" t="s">
        <v>399</v>
      </c>
      <c r="B130" s="302"/>
      <c r="C130" s="302"/>
      <c r="D130" s="302"/>
      <c r="E130" s="302"/>
      <c r="F130" s="302"/>
      <c r="G130" s="289"/>
      <c r="H130" s="289"/>
      <c r="I130" s="289"/>
      <c r="J130" s="289"/>
      <c r="K130" s="289"/>
      <c r="L130" s="289"/>
      <c r="U130" s="110">
        <f>G132+G142+G152+G162+G172+G182+G192+G202</f>
        <v>0</v>
      </c>
    </row>
    <row r="131" spans="1:21" ht="18.75" customHeight="1">
      <c r="A131" s="305" t="s">
        <v>443</v>
      </c>
      <c r="B131" s="305"/>
      <c r="C131" s="305"/>
      <c r="D131" s="305"/>
      <c r="E131" s="305"/>
      <c r="F131" s="305"/>
      <c r="G131" s="305"/>
      <c r="H131" s="305"/>
      <c r="I131" s="305"/>
      <c r="J131" s="305"/>
      <c r="K131" s="305"/>
      <c r="L131" s="305"/>
      <c r="U131" s="110">
        <f>G135+G145+G155+G165+G175+G185+G195+G205</f>
        <v>0</v>
      </c>
    </row>
    <row r="132" spans="1:21" ht="18.75" customHeight="1">
      <c r="A132" s="302" t="s">
        <v>398</v>
      </c>
      <c r="B132" s="302"/>
      <c r="C132" s="302"/>
      <c r="D132" s="302"/>
      <c r="E132" s="302"/>
      <c r="F132" s="302"/>
      <c r="G132" s="289"/>
      <c r="H132" s="289"/>
      <c r="I132" s="289"/>
      <c r="J132" s="289"/>
      <c r="K132" s="289"/>
      <c r="L132" s="289"/>
    </row>
    <row r="133" spans="1:21" ht="18.75" customHeight="1">
      <c r="A133" s="302" t="s">
        <v>399</v>
      </c>
      <c r="B133" s="302"/>
      <c r="C133" s="302"/>
      <c r="D133" s="302"/>
      <c r="E133" s="302"/>
      <c r="F133" s="302"/>
      <c r="G133" s="289"/>
      <c r="H133" s="289"/>
      <c r="I133" s="289"/>
      <c r="J133" s="289"/>
      <c r="K133" s="289"/>
      <c r="L133" s="289"/>
    </row>
    <row r="134" spans="1:21" ht="18.75" customHeight="1">
      <c r="A134" s="305" t="s">
        <v>444</v>
      </c>
      <c r="B134" s="305"/>
      <c r="C134" s="305"/>
      <c r="D134" s="305"/>
      <c r="E134" s="305"/>
      <c r="F134" s="305"/>
      <c r="G134" s="305"/>
      <c r="H134" s="305"/>
      <c r="I134" s="305"/>
      <c r="J134" s="305"/>
      <c r="K134" s="305"/>
      <c r="L134" s="305"/>
    </row>
    <row r="135" spans="1:21" ht="18.75" customHeight="1">
      <c r="A135" s="302" t="s">
        <v>398</v>
      </c>
      <c r="B135" s="302"/>
      <c r="C135" s="302"/>
      <c r="D135" s="302"/>
      <c r="E135" s="302"/>
      <c r="F135" s="302"/>
      <c r="G135" s="289"/>
      <c r="H135" s="289"/>
      <c r="I135" s="289"/>
      <c r="J135" s="289"/>
      <c r="K135" s="289"/>
      <c r="L135" s="289"/>
    </row>
    <row r="136" spans="1:21" ht="18.75" customHeight="1">
      <c r="A136" s="302" t="s">
        <v>399</v>
      </c>
      <c r="B136" s="302"/>
      <c r="C136" s="302"/>
      <c r="D136" s="302"/>
      <c r="E136" s="302"/>
      <c r="F136" s="302"/>
      <c r="G136" s="289"/>
      <c r="H136" s="289"/>
      <c r="I136" s="289"/>
      <c r="J136" s="289"/>
      <c r="K136" s="289"/>
      <c r="L136" s="289"/>
    </row>
    <row r="137" spans="1:21" ht="19.5" hidden="1" customHeight="1">
      <c r="A137" s="50" t="s">
        <v>397</v>
      </c>
      <c r="C137" s="306">
        <f>A25</f>
        <v>0</v>
      </c>
      <c r="D137" s="306"/>
      <c r="E137" s="306"/>
      <c r="F137" s="306"/>
      <c r="G137" s="306"/>
      <c r="H137" s="306"/>
      <c r="I137" s="306"/>
      <c r="J137" s="306"/>
      <c r="K137" s="306"/>
      <c r="L137" s="306"/>
    </row>
    <row r="138" spans="1:21" ht="18.75" hidden="1" customHeight="1">
      <c r="A138" s="307" t="str">
        <f>A128</f>
        <v>①　　　年　月　日　から　　　年　月　日まで （直近）</v>
      </c>
      <c r="B138" s="307"/>
      <c r="C138" s="307"/>
      <c r="D138" s="307"/>
      <c r="E138" s="307"/>
      <c r="F138" s="307"/>
      <c r="G138" s="307"/>
      <c r="H138" s="307"/>
      <c r="I138" s="307"/>
      <c r="J138" s="307"/>
      <c r="K138" s="307"/>
      <c r="L138" s="307"/>
    </row>
    <row r="139" spans="1:21" ht="18.75" hidden="1" customHeight="1">
      <c r="A139" s="302" t="s">
        <v>398</v>
      </c>
      <c r="B139" s="302"/>
      <c r="C139" s="302"/>
      <c r="D139" s="302"/>
      <c r="E139" s="302"/>
      <c r="F139" s="302"/>
      <c r="G139" s="289"/>
      <c r="H139" s="289"/>
      <c r="I139" s="289"/>
      <c r="J139" s="289"/>
      <c r="K139" s="289"/>
      <c r="L139" s="289"/>
    </row>
    <row r="140" spans="1:21" ht="18.75" hidden="1" customHeight="1">
      <c r="A140" s="302" t="s">
        <v>399</v>
      </c>
      <c r="B140" s="302"/>
      <c r="C140" s="302"/>
      <c r="D140" s="302"/>
      <c r="E140" s="302"/>
      <c r="F140" s="302"/>
      <c r="G140" s="289"/>
      <c r="H140" s="289"/>
      <c r="I140" s="289"/>
      <c r="J140" s="289"/>
      <c r="K140" s="289"/>
      <c r="L140" s="289"/>
    </row>
    <row r="141" spans="1:21" ht="18.75" hidden="1" customHeight="1">
      <c r="A141" s="307" t="str">
        <f>A131</f>
        <v>②　　　年　月　日　から　　　年　月　日まで</v>
      </c>
      <c r="B141" s="307"/>
      <c r="C141" s="307"/>
      <c r="D141" s="307"/>
      <c r="E141" s="307"/>
      <c r="F141" s="307"/>
      <c r="G141" s="307"/>
      <c r="H141" s="307"/>
      <c r="I141" s="307"/>
      <c r="J141" s="307"/>
      <c r="K141" s="307"/>
      <c r="L141" s="307"/>
    </row>
    <row r="142" spans="1:21" ht="18.75" hidden="1" customHeight="1">
      <c r="A142" s="302" t="s">
        <v>398</v>
      </c>
      <c r="B142" s="302"/>
      <c r="C142" s="302"/>
      <c r="D142" s="302"/>
      <c r="E142" s="302"/>
      <c r="F142" s="302"/>
      <c r="G142" s="289"/>
      <c r="H142" s="289"/>
      <c r="I142" s="289"/>
      <c r="J142" s="289"/>
      <c r="K142" s="289"/>
      <c r="L142" s="289"/>
    </row>
    <row r="143" spans="1:21" ht="18.75" hidden="1" customHeight="1">
      <c r="A143" s="302" t="s">
        <v>399</v>
      </c>
      <c r="B143" s="302"/>
      <c r="C143" s="302"/>
      <c r="D143" s="302"/>
      <c r="E143" s="302"/>
      <c r="F143" s="302"/>
      <c r="G143" s="289"/>
      <c r="H143" s="289"/>
      <c r="I143" s="289"/>
      <c r="J143" s="289"/>
      <c r="K143" s="289"/>
      <c r="L143" s="289"/>
    </row>
    <row r="144" spans="1:21" ht="18.75" hidden="1" customHeight="1">
      <c r="A144" s="307" t="str">
        <f>A134</f>
        <v>③　　　年　月　日　から　　　年　月　日まで</v>
      </c>
      <c r="B144" s="307"/>
      <c r="C144" s="307"/>
      <c r="D144" s="307"/>
      <c r="E144" s="307"/>
      <c r="F144" s="307"/>
      <c r="G144" s="307"/>
      <c r="H144" s="307"/>
      <c r="I144" s="307"/>
      <c r="J144" s="307"/>
      <c r="K144" s="307"/>
      <c r="L144" s="307"/>
    </row>
    <row r="145" spans="1:12" ht="18.75" hidden="1" customHeight="1">
      <c r="A145" s="302" t="s">
        <v>398</v>
      </c>
      <c r="B145" s="302"/>
      <c r="C145" s="302"/>
      <c r="D145" s="302"/>
      <c r="E145" s="302"/>
      <c r="F145" s="302"/>
      <c r="G145" s="289"/>
      <c r="H145" s="289"/>
      <c r="I145" s="289"/>
      <c r="J145" s="289"/>
      <c r="K145" s="289"/>
      <c r="L145" s="289"/>
    </row>
    <row r="146" spans="1:12" ht="18.75" hidden="1" customHeight="1">
      <c r="A146" s="302" t="s">
        <v>399</v>
      </c>
      <c r="B146" s="302"/>
      <c r="C146" s="302"/>
      <c r="D146" s="302"/>
      <c r="E146" s="302"/>
      <c r="F146" s="302"/>
      <c r="G146" s="289"/>
      <c r="H146" s="289"/>
      <c r="I146" s="289"/>
      <c r="J146" s="289"/>
      <c r="K146" s="289"/>
      <c r="L146" s="289"/>
    </row>
    <row r="147" spans="1:12" ht="19.5" hidden="1" customHeight="1">
      <c r="A147" s="50" t="s">
        <v>397</v>
      </c>
      <c r="C147" s="306">
        <f>A26</f>
        <v>0</v>
      </c>
      <c r="D147" s="306"/>
      <c r="E147" s="306"/>
      <c r="F147" s="306"/>
      <c r="G147" s="306"/>
      <c r="H147" s="306"/>
      <c r="I147" s="306"/>
      <c r="J147" s="306"/>
      <c r="K147" s="306"/>
      <c r="L147" s="306"/>
    </row>
    <row r="148" spans="1:12" ht="18.75" hidden="1" customHeight="1">
      <c r="A148" s="307" t="str">
        <f>A128</f>
        <v>①　　　年　月　日　から　　　年　月　日まで （直近）</v>
      </c>
      <c r="B148" s="307"/>
      <c r="C148" s="307"/>
      <c r="D148" s="307"/>
      <c r="E148" s="307"/>
      <c r="F148" s="307"/>
      <c r="G148" s="307"/>
      <c r="H148" s="307"/>
      <c r="I148" s="307"/>
      <c r="J148" s="307"/>
      <c r="K148" s="307"/>
      <c r="L148" s="307"/>
    </row>
    <row r="149" spans="1:12" ht="18.75" hidden="1" customHeight="1">
      <c r="A149" s="302" t="s">
        <v>398</v>
      </c>
      <c r="B149" s="302"/>
      <c r="C149" s="302"/>
      <c r="D149" s="302"/>
      <c r="E149" s="302"/>
      <c r="F149" s="302"/>
      <c r="G149" s="289"/>
      <c r="H149" s="289"/>
      <c r="I149" s="289"/>
      <c r="J149" s="289"/>
      <c r="K149" s="289"/>
      <c r="L149" s="289"/>
    </row>
    <row r="150" spans="1:12" ht="18.75" hidden="1" customHeight="1">
      <c r="A150" s="302" t="s">
        <v>399</v>
      </c>
      <c r="B150" s="302"/>
      <c r="C150" s="302"/>
      <c r="D150" s="302"/>
      <c r="E150" s="302"/>
      <c r="F150" s="302"/>
      <c r="G150" s="289"/>
      <c r="H150" s="289"/>
      <c r="I150" s="289"/>
      <c r="J150" s="289"/>
      <c r="K150" s="289"/>
      <c r="L150" s="289"/>
    </row>
    <row r="151" spans="1:12" ht="18.75" hidden="1" customHeight="1">
      <c r="A151" s="307" t="str">
        <f>A131</f>
        <v>②　　　年　月　日　から　　　年　月　日まで</v>
      </c>
      <c r="B151" s="307"/>
      <c r="C151" s="307"/>
      <c r="D151" s="307"/>
      <c r="E151" s="307"/>
      <c r="F151" s="307"/>
      <c r="G151" s="307"/>
      <c r="H151" s="307"/>
      <c r="I151" s="307"/>
      <c r="J151" s="307"/>
      <c r="K151" s="307"/>
      <c r="L151" s="307"/>
    </row>
    <row r="152" spans="1:12" ht="18.75" hidden="1" customHeight="1">
      <c r="A152" s="302" t="s">
        <v>398</v>
      </c>
      <c r="B152" s="302"/>
      <c r="C152" s="302"/>
      <c r="D152" s="302"/>
      <c r="E152" s="302"/>
      <c r="F152" s="302"/>
      <c r="G152" s="289"/>
      <c r="H152" s="289"/>
      <c r="I152" s="289"/>
      <c r="J152" s="289"/>
      <c r="K152" s="289"/>
      <c r="L152" s="289"/>
    </row>
    <row r="153" spans="1:12" ht="18.75" hidden="1" customHeight="1">
      <c r="A153" s="302" t="s">
        <v>399</v>
      </c>
      <c r="B153" s="302"/>
      <c r="C153" s="302"/>
      <c r="D153" s="302"/>
      <c r="E153" s="302"/>
      <c r="F153" s="302"/>
      <c r="G153" s="289"/>
      <c r="H153" s="289"/>
      <c r="I153" s="289"/>
      <c r="J153" s="289"/>
      <c r="K153" s="289"/>
      <c r="L153" s="289"/>
    </row>
    <row r="154" spans="1:12" ht="18.75" hidden="1" customHeight="1">
      <c r="A154" s="307" t="str">
        <f>A134</f>
        <v>③　　　年　月　日　から　　　年　月　日まで</v>
      </c>
      <c r="B154" s="307"/>
      <c r="C154" s="307"/>
      <c r="D154" s="307"/>
      <c r="E154" s="307"/>
      <c r="F154" s="307"/>
      <c r="G154" s="307"/>
      <c r="H154" s="307"/>
      <c r="I154" s="307"/>
      <c r="J154" s="307"/>
      <c r="K154" s="307"/>
      <c r="L154" s="307"/>
    </row>
    <row r="155" spans="1:12" ht="18.75" hidden="1" customHeight="1">
      <c r="A155" s="302" t="s">
        <v>398</v>
      </c>
      <c r="B155" s="302"/>
      <c r="C155" s="302"/>
      <c r="D155" s="302"/>
      <c r="E155" s="302"/>
      <c r="F155" s="302"/>
      <c r="G155" s="289"/>
      <c r="H155" s="289"/>
      <c r="I155" s="289"/>
      <c r="J155" s="289"/>
      <c r="K155" s="289"/>
      <c r="L155" s="289"/>
    </row>
    <row r="156" spans="1:12" ht="18.75" hidden="1" customHeight="1">
      <c r="A156" s="302" t="s">
        <v>399</v>
      </c>
      <c r="B156" s="302"/>
      <c r="C156" s="302"/>
      <c r="D156" s="302"/>
      <c r="E156" s="302"/>
      <c r="F156" s="302"/>
      <c r="G156" s="289"/>
      <c r="H156" s="289"/>
      <c r="I156" s="289"/>
      <c r="J156" s="289"/>
      <c r="K156" s="289"/>
      <c r="L156" s="289"/>
    </row>
    <row r="157" spans="1:12" ht="19.5" hidden="1" customHeight="1">
      <c r="A157" s="50" t="s">
        <v>397</v>
      </c>
      <c r="C157" s="306">
        <f>A27</f>
        <v>0</v>
      </c>
      <c r="D157" s="306"/>
      <c r="E157" s="306"/>
      <c r="F157" s="306"/>
      <c r="G157" s="306"/>
      <c r="H157" s="306"/>
      <c r="I157" s="306"/>
      <c r="J157" s="306"/>
      <c r="K157" s="306"/>
      <c r="L157" s="306"/>
    </row>
    <row r="158" spans="1:12" ht="18.75" hidden="1" customHeight="1">
      <c r="A158" s="307" t="str">
        <f>A128</f>
        <v>①　　　年　月　日　から　　　年　月　日まで （直近）</v>
      </c>
      <c r="B158" s="307"/>
      <c r="C158" s="307"/>
      <c r="D158" s="307"/>
      <c r="E158" s="307"/>
      <c r="F158" s="307"/>
      <c r="G158" s="307"/>
      <c r="H158" s="307"/>
      <c r="I158" s="307"/>
      <c r="J158" s="307"/>
      <c r="K158" s="307"/>
      <c r="L158" s="307"/>
    </row>
    <row r="159" spans="1:12" ht="18.75" hidden="1" customHeight="1">
      <c r="A159" s="302" t="s">
        <v>398</v>
      </c>
      <c r="B159" s="302"/>
      <c r="C159" s="302"/>
      <c r="D159" s="302"/>
      <c r="E159" s="302"/>
      <c r="F159" s="302"/>
      <c r="G159" s="289"/>
      <c r="H159" s="289"/>
      <c r="I159" s="289"/>
      <c r="J159" s="289"/>
      <c r="K159" s="289"/>
      <c r="L159" s="289"/>
    </row>
    <row r="160" spans="1:12" ht="18.75" hidden="1" customHeight="1">
      <c r="A160" s="302" t="s">
        <v>399</v>
      </c>
      <c r="B160" s="302"/>
      <c r="C160" s="302"/>
      <c r="D160" s="302"/>
      <c r="E160" s="302"/>
      <c r="F160" s="302"/>
      <c r="G160" s="289"/>
      <c r="H160" s="289"/>
      <c r="I160" s="289"/>
      <c r="J160" s="289"/>
      <c r="K160" s="289"/>
      <c r="L160" s="289"/>
    </row>
    <row r="161" spans="1:12" ht="18.75" hidden="1" customHeight="1">
      <c r="A161" s="307" t="str">
        <f>A131</f>
        <v>②　　　年　月　日　から　　　年　月　日まで</v>
      </c>
      <c r="B161" s="307"/>
      <c r="C161" s="307"/>
      <c r="D161" s="307"/>
      <c r="E161" s="307"/>
      <c r="F161" s="307"/>
      <c r="G161" s="307"/>
      <c r="H161" s="307"/>
      <c r="I161" s="307"/>
      <c r="J161" s="307"/>
      <c r="K161" s="307"/>
      <c r="L161" s="307"/>
    </row>
    <row r="162" spans="1:12" ht="18.75" hidden="1" customHeight="1">
      <c r="A162" s="302" t="s">
        <v>398</v>
      </c>
      <c r="B162" s="302"/>
      <c r="C162" s="302"/>
      <c r="D162" s="302"/>
      <c r="E162" s="302"/>
      <c r="F162" s="302"/>
      <c r="G162" s="289"/>
      <c r="H162" s="289"/>
      <c r="I162" s="289"/>
      <c r="J162" s="289"/>
      <c r="K162" s="289"/>
      <c r="L162" s="289"/>
    </row>
    <row r="163" spans="1:12" ht="18.75" hidden="1" customHeight="1">
      <c r="A163" s="302" t="s">
        <v>399</v>
      </c>
      <c r="B163" s="302"/>
      <c r="C163" s="302"/>
      <c r="D163" s="302"/>
      <c r="E163" s="302"/>
      <c r="F163" s="302"/>
      <c r="G163" s="289"/>
      <c r="H163" s="289"/>
      <c r="I163" s="289"/>
      <c r="J163" s="289"/>
      <c r="K163" s="289"/>
      <c r="L163" s="289"/>
    </row>
    <row r="164" spans="1:12" ht="18.75" hidden="1" customHeight="1">
      <c r="A164" s="307" t="str">
        <f>A134</f>
        <v>③　　　年　月　日　から　　　年　月　日まで</v>
      </c>
      <c r="B164" s="307"/>
      <c r="C164" s="307"/>
      <c r="D164" s="307"/>
      <c r="E164" s="307"/>
      <c r="F164" s="307"/>
      <c r="G164" s="307"/>
      <c r="H164" s="307"/>
      <c r="I164" s="307"/>
      <c r="J164" s="307"/>
      <c r="K164" s="307"/>
      <c r="L164" s="307"/>
    </row>
    <row r="165" spans="1:12" ht="18.75" hidden="1" customHeight="1">
      <c r="A165" s="302" t="s">
        <v>398</v>
      </c>
      <c r="B165" s="302"/>
      <c r="C165" s="302"/>
      <c r="D165" s="302"/>
      <c r="E165" s="302"/>
      <c r="F165" s="302"/>
      <c r="G165" s="289"/>
      <c r="H165" s="289"/>
      <c r="I165" s="289"/>
      <c r="J165" s="289"/>
      <c r="K165" s="289"/>
      <c r="L165" s="289"/>
    </row>
    <row r="166" spans="1:12" ht="18.75" hidden="1" customHeight="1">
      <c r="A166" s="302" t="s">
        <v>399</v>
      </c>
      <c r="B166" s="302"/>
      <c r="C166" s="302"/>
      <c r="D166" s="302"/>
      <c r="E166" s="302"/>
      <c r="F166" s="302"/>
      <c r="G166" s="289"/>
      <c r="H166" s="289"/>
      <c r="I166" s="289"/>
      <c r="J166" s="289"/>
      <c r="K166" s="289"/>
      <c r="L166" s="289"/>
    </row>
    <row r="167" spans="1:12" ht="19.5" hidden="1" customHeight="1">
      <c r="A167" s="50" t="s">
        <v>397</v>
      </c>
      <c r="C167" s="306">
        <f>A28</f>
        <v>0</v>
      </c>
      <c r="D167" s="306"/>
      <c r="E167" s="306"/>
      <c r="F167" s="306"/>
      <c r="G167" s="306"/>
      <c r="H167" s="306"/>
      <c r="I167" s="306"/>
      <c r="J167" s="306"/>
      <c r="K167" s="306"/>
      <c r="L167" s="306"/>
    </row>
    <row r="168" spans="1:12" ht="18.75" hidden="1" customHeight="1">
      <c r="A168" s="307" t="str">
        <f>A128</f>
        <v>①　　　年　月　日　から　　　年　月　日まで （直近）</v>
      </c>
      <c r="B168" s="307"/>
      <c r="C168" s="307"/>
      <c r="D168" s="307"/>
      <c r="E168" s="307"/>
      <c r="F168" s="307"/>
      <c r="G168" s="307"/>
      <c r="H168" s="307"/>
      <c r="I168" s="307"/>
      <c r="J168" s="307"/>
      <c r="K168" s="307"/>
      <c r="L168" s="307"/>
    </row>
    <row r="169" spans="1:12" ht="18.75" hidden="1" customHeight="1">
      <c r="A169" s="302" t="s">
        <v>398</v>
      </c>
      <c r="B169" s="302"/>
      <c r="C169" s="302"/>
      <c r="D169" s="302"/>
      <c r="E169" s="302"/>
      <c r="F169" s="302"/>
      <c r="G169" s="289"/>
      <c r="H169" s="289"/>
      <c r="I169" s="289"/>
      <c r="J169" s="289"/>
      <c r="K169" s="289"/>
      <c r="L169" s="289"/>
    </row>
    <row r="170" spans="1:12" ht="18.75" hidden="1" customHeight="1">
      <c r="A170" s="302" t="s">
        <v>399</v>
      </c>
      <c r="B170" s="302"/>
      <c r="C170" s="302"/>
      <c r="D170" s="302"/>
      <c r="E170" s="302"/>
      <c r="F170" s="302"/>
      <c r="G170" s="289"/>
      <c r="H170" s="289"/>
      <c r="I170" s="289"/>
      <c r="J170" s="289"/>
      <c r="K170" s="289"/>
      <c r="L170" s="289"/>
    </row>
    <row r="171" spans="1:12" ht="18.75" hidden="1" customHeight="1">
      <c r="A171" s="307" t="str">
        <f>A131</f>
        <v>②　　　年　月　日　から　　　年　月　日まで</v>
      </c>
      <c r="B171" s="307"/>
      <c r="C171" s="307"/>
      <c r="D171" s="307"/>
      <c r="E171" s="307"/>
      <c r="F171" s="307"/>
      <c r="G171" s="307"/>
      <c r="H171" s="307"/>
      <c r="I171" s="307"/>
      <c r="J171" s="307"/>
      <c r="K171" s="307"/>
      <c r="L171" s="307"/>
    </row>
    <row r="172" spans="1:12" ht="18.75" hidden="1" customHeight="1">
      <c r="A172" s="302" t="s">
        <v>398</v>
      </c>
      <c r="B172" s="302"/>
      <c r="C172" s="302"/>
      <c r="D172" s="302"/>
      <c r="E172" s="302"/>
      <c r="F172" s="302"/>
      <c r="G172" s="289"/>
      <c r="H172" s="289"/>
      <c r="I172" s="289"/>
      <c r="J172" s="289"/>
      <c r="K172" s="289"/>
      <c r="L172" s="289"/>
    </row>
    <row r="173" spans="1:12" ht="18.75" hidden="1" customHeight="1">
      <c r="A173" s="302" t="s">
        <v>399</v>
      </c>
      <c r="B173" s="302"/>
      <c r="C173" s="302"/>
      <c r="D173" s="302"/>
      <c r="E173" s="302"/>
      <c r="F173" s="302"/>
      <c r="G173" s="289"/>
      <c r="H173" s="289"/>
      <c r="I173" s="289"/>
      <c r="J173" s="289"/>
      <c r="K173" s="289"/>
      <c r="L173" s="289"/>
    </row>
    <row r="174" spans="1:12" ht="18.75" hidden="1" customHeight="1">
      <c r="A174" s="307" t="str">
        <f>A134</f>
        <v>③　　　年　月　日　から　　　年　月　日まで</v>
      </c>
      <c r="B174" s="307"/>
      <c r="C174" s="307"/>
      <c r="D174" s="307"/>
      <c r="E174" s="307"/>
      <c r="F174" s="307"/>
      <c r="G174" s="307"/>
      <c r="H174" s="307"/>
      <c r="I174" s="307"/>
      <c r="J174" s="307"/>
      <c r="K174" s="307"/>
      <c r="L174" s="307"/>
    </row>
    <row r="175" spans="1:12" ht="18.75" hidden="1" customHeight="1">
      <c r="A175" s="302" t="s">
        <v>398</v>
      </c>
      <c r="B175" s="302"/>
      <c r="C175" s="302"/>
      <c r="D175" s="302"/>
      <c r="E175" s="302"/>
      <c r="F175" s="302"/>
      <c r="G175" s="289"/>
      <c r="H175" s="289"/>
      <c r="I175" s="289"/>
      <c r="J175" s="289"/>
      <c r="K175" s="289"/>
      <c r="L175" s="289"/>
    </row>
    <row r="176" spans="1:12" ht="18.75" hidden="1" customHeight="1">
      <c r="A176" s="302" t="s">
        <v>399</v>
      </c>
      <c r="B176" s="302"/>
      <c r="C176" s="302"/>
      <c r="D176" s="302"/>
      <c r="E176" s="302"/>
      <c r="F176" s="302"/>
      <c r="G176" s="289"/>
      <c r="H176" s="289"/>
      <c r="I176" s="289"/>
      <c r="J176" s="289"/>
      <c r="K176" s="289"/>
      <c r="L176" s="289"/>
    </row>
    <row r="177" spans="1:12" ht="19.5" hidden="1" customHeight="1">
      <c r="A177" s="50" t="s">
        <v>397</v>
      </c>
      <c r="C177" s="306">
        <f>A29</f>
        <v>0</v>
      </c>
      <c r="D177" s="306"/>
      <c r="E177" s="306"/>
      <c r="F177" s="306"/>
      <c r="G177" s="306"/>
      <c r="H177" s="306"/>
      <c r="I177" s="306"/>
      <c r="J177" s="306"/>
      <c r="K177" s="306"/>
      <c r="L177" s="306"/>
    </row>
    <row r="178" spans="1:12" ht="18.75" hidden="1" customHeight="1">
      <c r="A178" s="307" t="str">
        <f>A128</f>
        <v>①　　　年　月　日　から　　　年　月　日まで （直近）</v>
      </c>
      <c r="B178" s="307"/>
      <c r="C178" s="307"/>
      <c r="D178" s="307"/>
      <c r="E178" s="307"/>
      <c r="F178" s="307"/>
      <c r="G178" s="307"/>
      <c r="H178" s="307"/>
      <c r="I178" s="307"/>
      <c r="J178" s="307"/>
      <c r="K178" s="307"/>
      <c r="L178" s="307"/>
    </row>
    <row r="179" spans="1:12" ht="18.75" hidden="1" customHeight="1">
      <c r="A179" s="302" t="s">
        <v>398</v>
      </c>
      <c r="B179" s="302"/>
      <c r="C179" s="302"/>
      <c r="D179" s="302"/>
      <c r="E179" s="302"/>
      <c r="F179" s="302"/>
      <c r="G179" s="289"/>
      <c r="H179" s="289"/>
      <c r="I179" s="289"/>
      <c r="J179" s="289"/>
      <c r="K179" s="289"/>
      <c r="L179" s="289"/>
    </row>
    <row r="180" spans="1:12" ht="18.75" hidden="1" customHeight="1">
      <c r="A180" s="302" t="s">
        <v>399</v>
      </c>
      <c r="B180" s="302"/>
      <c r="C180" s="302"/>
      <c r="D180" s="302"/>
      <c r="E180" s="302"/>
      <c r="F180" s="302"/>
      <c r="G180" s="289"/>
      <c r="H180" s="289"/>
      <c r="I180" s="289"/>
      <c r="J180" s="289"/>
      <c r="K180" s="289"/>
      <c r="L180" s="289"/>
    </row>
    <row r="181" spans="1:12" ht="18.75" hidden="1" customHeight="1">
      <c r="A181" s="307" t="str">
        <f>A131</f>
        <v>②　　　年　月　日　から　　　年　月　日まで</v>
      </c>
      <c r="B181" s="307"/>
      <c r="C181" s="307"/>
      <c r="D181" s="307"/>
      <c r="E181" s="307"/>
      <c r="F181" s="307"/>
      <c r="G181" s="307"/>
      <c r="H181" s="307"/>
      <c r="I181" s="307"/>
      <c r="J181" s="307"/>
      <c r="K181" s="307"/>
      <c r="L181" s="307"/>
    </row>
    <row r="182" spans="1:12" ht="18.75" hidden="1" customHeight="1">
      <c r="A182" s="302" t="s">
        <v>398</v>
      </c>
      <c r="B182" s="302"/>
      <c r="C182" s="302"/>
      <c r="D182" s="302"/>
      <c r="E182" s="302"/>
      <c r="F182" s="302"/>
      <c r="G182" s="289"/>
      <c r="H182" s="289"/>
      <c r="I182" s="289"/>
      <c r="J182" s="289"/>
      <c r="K182" s="289"/>
      <c r="L182" s="289"/>
    </row>
    <row r="183" spans="1:12" ht="18.75" hidden="1" customHeight="1">
      <c r="A183" s="302" t="s">
        <v>399</v>
      </c>
      <c r="B183" s="302"/>
      <c r="C183" s="302"/>
      <c r="D183" s="302"/>
      <c r="E183" s="302"/>
      <c r="F183" s="302"/>
      <c r="G183" s="289"/>
      <c r="H183" s="289"/>
      <c r="I183" s="289"/>
      <c r="J183" s="289"/>
      <c r="K183" s="289"/>
      <c r="L183" s="289"/>
    </row>
    <row r="184" spans="1:12" ht="18.75" hidden="1" customHeight="1">
      <c r="A184" s="307" t="str">
        <f>A134</f>
        <v>③　　　年　月　日　から　　　年　月　日まで</v>
      </c>
      <c r="B184" s="307"/>
      <c r="C184" s="307"/>
      <c r="D184" s="307"/>
      <c r="E184" s="307"/>
      <c r="F184" s="307"/>
      <c r="G184" s="307"/>
      <c r="H184" s="307"/>
      <c r="I184" s="307"/>
      <c r="J184" s="307"/>
      <c r="K184" s="307"/>
      <c r="L184" s="307"/>
    </row>
    <row r="185" spans="1:12" ht="18.75" hidden="1" customHeight="1">
      <c r="A185" s="302" t="s">
        <v>398</v>
      </c>
      <c r="B185" s="302"/>
      <c r="C185" s="302"/>
      <c r="D185" s="302"/>
      <c r="E185" s="302"/>
      <c r="F185" s="302"/>
      <c r="G185" s="289"/>
      <c r="H185" s="289"/>
      <c r="I185" s="289"/>
      <c r="J185" s="289"/>
      <c r="K185" s="289"/>
      <c r="L185" s="289"/>
    </row>
    <row r="186" spans="1:12" ht="18.75" hidden="1" customHeight="1">
      <c r="A186" s="302" t="s">
        <v>399</v>
      </c>
      <c r="B186" s="302"/>
      <c r="C186" s="302"/>
      <c r="D186" s="302"/>
      <c r="E186" s="302"/>
      <c r="F186" s="302"/>
      <c r="G186" s="289"/>
      <c r="H186" s="289"/>
      <c r="I186" s="289"/>
      <c r="J186" s="289"/>
      <c r="K186" s="289"/>
      <c r="L186" s="289"/>
    </row>
    <row r="187" spans="1:12" ht="19.5" hidden="1" customHeight="1">
      <c r="A187" s="50" t="s">
        <v>397</v>
      </c>
      <c r="C187" s="306">
        <f>A30</f>
        <v>0</v>
      </c>
      <c r="D187" s="306"/>
      <c r="E187" s="306"/>
      <c r="F187" s="306"/>
      <c r="G187" s="306"/>
      <c r="H187" s="306"/>
      <c r="I187" s="306"/>
      <c r="J187" s="306"/>
      <c r="K187" s="306"/>
      <c r="L187" s="306"/>
    </row>
    <row r="188" spans="1:12" ht="18.75" hidden="1" customHeight="1">
      <c r="A188" s="307" t="str">
        <f>A128</f>
        <v>①　　　年　月　日　から　　　年　月　日まで （直近）</v>
      </c>
      <c r="B188" s="307"/>
      <c r="C188" s="307"/>
      <c r="D188" s="307"/>
      <c r="E188" s="307"/>
      <c r="F188" s="307"/>
      <c r="G188" s="307"/>
      <c r="H188" s="307"/>
      <c r="I188" s="307"/>
      <c r="J188" s="307"/>
      <c r="K188" s="307"/>
      <c r="L188" s="307"/>
    </row>
    <row r="189" spans="1:12" ht="18.75" hidden="1" customHeight="1">
      <c r="A189" s="302" t="s">
        <v>398</v>
      </c>
      <c r="B189" s="302"/>
      <c r="C189" s="302"/>
      <c r="D189" s="302"/>
      <c r="E189" s="302"/>
      <c r="F189" s="302"/>
      <c r="G189" s="289"/>
      <c r="H189" s="289"/>
      <c r="I189" s="289"/>
      <c r="J189" s="289"/>
      <c r="K189" s="289"/>
      <c r="L189" s="289"/>
    </row>
    <row r="190" spans="1:12" ht="18.75" hidden="1" customHeight="1">
      <c r="A190" s="302" t="s">
        <v>399</v>
      </c>
      <c r="B190" s="302"/>
      <c r="C190" s="302"/>
      <c r="D190" s="302"/>
      <c r="E190" s="302"/>
      <c r="F190" s="302"/>
      <c r="G190" s="289"/>
      <c r="H190" s="289"/>
      <c r="I190" s="289"/>
      <c r="J190" s="289"/>
      <c r="K190" s="289"/>
      <c r="L190" s="289"/>
    </row>
    <row r="191" spans="1:12" ht="18.75" hidden="1" customHeight="1">
      <c r="A191" s="307" t="str">
        <f>A131</f>
        <v>②　　　年　月　日　から　　　年　月　日まで</v>
      </c>
      <c r="B191" s="307"/>
      <c r="C191" s="307"/>
      <c r="D191" s="307"/>
      <c r="E191" s="307"/>
      <c r="F191" s="307"/>
      <c r="G191" s="307"/>
      <c r="H191" s="307"/>
      <c r="I191" s="307"/>
      <c r="J191" s="307"/>
      <c r="K191" s="307"/>
      <c r="L191" s="307"/>
    </row>
    <row r="192" spans="1:12" ht="18.75" hidden="1" customHeight="1">
      <c r="A192" s="302" t="s">
        <v>398</v>
      </c>
      <c r="B192" s="302"/>
      <c r="C192" s="302"/>
      <c r="D192" s="302"/>
      <c r="E192" s="302"/>
      <c r="F192" s="302"/>
      <c r="G192" s="289"/>
      <c r="H192" s="289"/>
      <c r="I192" s="289"/>
      <c r="J192" s="289"/>
      <c r="K192" s="289"/>
      <c r="L192" s="289"/>
    </row>
    <row r="193" spans="1:12" ht="18.75" hidden="1" customHeight="1">
      <c r="A193" s="302" t="s">
        <v>399</v>
      </c>
      <c r="B193" s="302"/>
      <c r="C193" s="302"/>
      <c r="D193" s="302"/>
      <c r="E193" s="302"/>
      <c r="F193" s="302"/>
      <c r="G193" s="289"/>
      <c r="H193" s="289"/>
      <c r="I193" s="289"/>
      <c r="J193" s="289"/>
      <c r="K193" s="289"/>
      <c r="L193" s="289"/>
    </row>
    <row r="194" spans="1:12" ht="18.75" hidden="1" customHeight="1">
      <c r="A194" s="307" t="str">
        <f>A134</f>
        <v>③　　　年　月　日　から　　　年　月　日まで</v>
      </c>
      <c r="B194" s="307"/>
      <c r="C194" s="307"/>
      <c r="D194" s="307"/>
      <c r="E194" s="307"/>
      <c r="F194" s="307"/>
      <c r="G194" s="307"/>
      <c r="H194" s="307"/>
      <c r="I194" s="307"/>
      <c r="J194" s="307"/>
      <c r="K194" s="307"/>
      <c r="L194" s="307"/>
    </row>
    <row r="195" spans="1:12" ht="18.75" hidden="1" customHeight="1">
      <c r="A195" s="302" t="s">
        <v>398</v>
      </c>
      <c r="B195" s="302"/>
      <c r="C195" s="302"/>
      <c r="D195" s="302"/>
      <c r="E195" s="302"/>
      <c r="F195" s="302"/>
      <c r="G195" s="289"/>
      <c r="H195" s="289"/>
      <c r="I195" s="289"/>
      <c r="J195" s="289"/>
      <c r="K195" s="289"/>
      <c r="L195" s="289"/>
    </row>
    <row r="196" spans="1:12" ht="18.75" hidden="1" customHeight="1">
      <c r="A196" s="302" t="s">
        <v>399</v>
      </c>
      <c r="B196" s="302"/>
      <c r="C196" s="302"/>
      <c r="D196" s="302"/>
      <c r="E196" s="302"/>
      <c r="F196" s="302"/>
      <c r="G196" s="289"/>
      <c r="H196" s="289"/>
      <c r="I196" s="289"/>
      <c r="J196" s="289"/>
      <c r="K196" s="289"/>
      <c r="L196" s="289"/>
    </row>
    <row r="197" spans="1:12" ht="19.5" hidden="1" customHeight="1">
      <c r="A197" s="50" t="s">
        <v>397</v>
      </c>
      <c r="C197" s="306">
        <f>A31</f>
        <v>0</v>
      </c>
      <c r="D197" s="306"/>
      <c r="E197" s="306"/>
      <c r="F197" s="306"/>
      <c r="G197" s="306"/>
      <c r="H197" s="306"/>
      <c r="I197" s="306"/>
      <c r="J197" s="306"/>
      <c r="K197" s="306"/>
      <c r="L197" s="306"/>
    </row>
    <row r="198" spans="1:12" ht="18.75" hidden="1" customHeight="1">
      <c r="A198" s="307" t="str">
        <f>A128</f>
        <v>①　　　年　月　日　から　　　年　月　日まで （直近）</v>
      </c>
      <c r="B198" s="307"/>
      <c r="C198" s="307"/>
      <c r="D198" s="307"/>
      <c r="E198" s="307"/>
      <c r="F198" s="307"/>
      <c r="G198" s="307"/>
      <c r="H198" s="307"/>
      <c r="I198" s="307"/>
      <c r="J198" s="307"/>
      <c r="K198" s="307"/>
      <c r="L198" s="307"/>
    </row>
    <row r="199" spans="1:12" ht="18.75" hidden="1" customHeight="1">
      <c r="A199" s="302" t="s">
        <v>398</v>
      </c>
      <c r="B199" s="302"/>
      <c r="C199" s="302"/>
      <c r="D199" s="302"/>
      <c r="E199" s="302"/>
      <c r="F199" s="302"/>
      <c r="G199" s="289"/>
      <c r="H199" s="289"/>
      <c r="I199" s="289"/>
      <c r="J199" s="289"/>
      <c r="K199" s="289"/>
      <c r="L199" s="289"/>
    </row>
    <row r="200" spans="1:12" ht="18.75" hidden="1" customHeight="1">
      <c r="A200" s="302" t="s">
        <v>399</v>
      </c>
      <c r="B200" s="302"/>
      <c r="C200" s="302"/>
      <c r="D200" s="302"/>
      <c r="E200" s="302"/>
      <c r="F200" s="302"/>
      <c r="G200" s="289"/>
      <c r="H200" s="289"/>
      <c r="I200" s="289"/>
      <c r="J200" s="289"/>
      <c r="K200" s="289"/>
      <c r="L200" s="289"/>
    </row>
    <row r="201" spans="1:12" ht="18.75" hidden="1" customHeight="1">
      <c r="A201" s="307" t="str">
        <f>A131</f>
        <v>②　　　年　月　日　から　　　年　月　日まで</v>
      </c>
      <c r="B201" s="307"/>
      <c r="C201" s="307"/>
      <c r="D201" s="307"/>
      <c r="E201" s="307"/>
      <c r="F201" s="307"/>
      <c r="G201" s="307"/>
      <c r="H201" s="307"/>
      <c r="I201" s="307"/>
      <c r="J201" s="307"/>
      <c r="K201" s="307"/>
      <c r="L201" s="307"/>
    </row>
    <row r="202" spans="1:12" ht="18.75" hidden="1" customHeight="1">
      <c r="A202" s="302" t="s">
        <v>398</v>
      </c>
      <c r="B202" s="302"/>
      <c r="C202" s="302"/>
      <c r="D202" s="302"/>
      <c r="E202" s="302"/>
      <c r="F202" s="302"/>
      <c r="G202" s="289"/>
      <c r="H202" s="289"/>
      <c r="I202" s="289"/>
      <c r="J202" s="289"/>
      <c r="K202" s="289"/>
      <c r="L202" s="289"/>
    </row>
    <row r="203" spans="1:12" ht="18.75" hidden="1" customHeight="1">
      <c r="A203" s="302" t="s">
        <v>399</v>
      </c>
      <c r="B203" s="302"/>
      <c r="C203" s="302"/>
      <c r="D203" s="302"/>
      <c r="E203" s="302"/>
      <c r="F203" s="302"/>
      <c r="G203" s="289"/>
      <c r="H203" s="289"/>
      <c r="I203" s="289"/>
      <c r="J203" s="289"/>
      <c r="K203" s="289"/>
      <c r="L203" s="289"/>
    </row>
    <row r="204" spans="1:12" ht="18.75" hidden="1" customHeight="1">
      <c r="A204" s="307" t="str">
        <f>A134</f>
        <v>③　　　年　月　日　から　　　年　月　日まで</v>
      </c>
      <c r="B204" s="307"/>
      <c r="C204" s="307"/>
      <c r="D204" s="307"/>
      <c r="E204" s="307"/>
      <c r="F204" s="307"/>
      <c r="G204" s="307"/>
      <c r="H204" s="307"/>
      <c r="I204" s="307"/>
      <c r="J204" s="307"/>
      <c r="K204" s="307"/>
      <c r="L204" s="307"/>
    </row>
    <row r="205" spans="1:12" ht="18.75" hidden="1" customHeight="1">
      <c r="A205" s="302" t="s">
        <v>398</v>
      </c>
      <c r="B205" s="302"/>
      <c r="C205" s="302"/>
      <c r="D205" s="302"/>
      <c r="E205" s="302"/>
      <c r="F205" s="302"/>
      <c r="G205" s="289"/>
      <c r="H205" s="289"/>
      <c r="I205" s="289"/>
      <c r="J205" s="289"/>
      <c r="K205" s="289"/>
      <c r="L205" s="289"/>
    </row>
    <row r="206" spans="1:12" ht="18.75" hidden="1" customHeight="1">
      <c r="A206" s="302" t="s">
        <v>399</v>
      </c>
      <c r="B206" s="302"/>
      <c r="C206" s="302"/>
      <c r="D206" s="302"/>
      <c r="E206" s="302"/>
      <c r="F206" s="302"/>
      <c r="G206" s="289"/>
      <c r="H206" s="289"/>
      <c r="I206" s="289"/>
      <c r="J206" s="289"/>
      <c r="K206" s="289"/>
      <c r="L206" s="289"/>
    </row>
    <row r="207" spans="1:12" ht="15.75" customHeight="1">
      <c r="A207" s="50" t="s">
        <v>400</v>
      </c>
    </row>
    <row r="208" spans="1:12" ht="15.75" customHeight="1">
      <c r="A208" s="50" t="s">
        <v>401</v>
      </c>
    </row>
    <row r="209" spans="1:13" ht="15.75" customHeight="1">
      <c r="A209" s="50" t="s">
        <v>402</v>
      </c>
    </row>
    <row r="210" spans="1:13">
      <c r="A210" s="50" t="s">
        <v>495</v>
      </c>
    </row>
    <row r="218" spans="1:13">
      <c r="M218" s="257" t="s">
        <v>363</v>
      </c>
    </row>
    <row r="219" spans="1:13">
      <c r="M219" s="257"/>
    </row>
    <row r="220" spans="1:13">
      <c r="M220" s="257"/>
    </row>
    <row r="221" spans="1:13">
      <c r="M221" s="257"/>
    </row>
    <row r="222" spans="1:13">
      <c r="M222" s="257"/>
    </row>
    <row r="223" spans="1:13">
      <c r="M223" s="257"/>
    </row>
    <row r="224" spans="1:13">
      <c r="M224" s="257"/>
    </row>
    <row r="225" spans="1:13">
      <c r="M225" s="257"/>
    </row>
    <row r="226" spans="1:13">
      <c r="M226" s="257"/>
    </row>
    <row r="227" spans="1:13">
      <c r="M227" s="257"/>
    </row>
    <row r="232" spans="1:13">
      <c r="K232" s="53" t="s">
        <v>329</v>
      </c>
      <c r="L232" s="117">
        <f>L104</f>
        <v>0</v>
      </c>
    </row>
    <row r="233" spans="1:13">
      <c r="K233" s="53" t="s">
        <v>181</v>
      </c>
      <c r="L233" s="117">
        <f>L105</f>
        <v>0</v>
      </c>
    </row>
    <row r="234" spans="1:13">
      <c r="K234" s="53" t="s">
        <v>182</v>
      </c>
      <c r="L234" s="117">
        <f>L106</f>
        <v>0</v>
      </c>
    </row>
    <row r="236" spans="1:13" ht="18" customHeight="1">
      <c r="A236" s="50" t="s">
        <v>413</v>
      </c>
    </row>
    <row r="237" spans="1:13" ht="18.75" customHeight="1">
      <c r="A237" s="308" t="s">
        <v>445</v>
      </c>
      <c r="B237" s="308"/>
      <c r="C237" s="308"/>
      <c r="D237" s="308"/>
      <c r="E237" s="308"/>
      <c r="F237" s="308"/>
      <c r="G237" s="308"/>
      <c r="H237" s="308"/>
      <c r="I237" s="308"/>
      <c r="J237" s="308"/>
      <c r="K237" s="308"/>
      <c r="L237" s="308"/>
    </row>
    <row r="238" spans="1:13" ht="19.5" customHeight="1">
      <c r="A238" s="213" t="s">
        <v>398</v>
      </c>
      <c r="B238" s="213"/>
      <c r="C238" s="213"/>
      <c r="D238" s="213"/>
      <c r="E238" s="213"/>
      <c r="F238" s="213"/>
      <c r="G238" s="289"/>
      <c r="H238" s="289"/>
      <c r="I238" s="289"/>
      <c r="J238" s="289"/>
      <c r="K238" s="289"/>
      <c r="L238" s="289"/>
    </row>
    <row r="239" spans="1:13" ht="19.5" customHeight="1">
      <c r="A239" s="213" t="s">
        <v>399</v>
      </c>
      <c r="B239" s="213"/>
      <c r="C239" s="213"/>
      <c r="D239" s="213"/>
      <c r="E239" s="213"/>
      <c r="F239" s="213"/>
      <c r="G239" s="289"/>
      <c r="H239" s="289"/>
      <c r="I239" s="289"/>
      <c r="J239" s="289"/>
      <c r="K239" s="289"/>
      <c r="L239" s="289"/>
    </row>
    <row r="240" spans="1:13" ht="15.75" customHeight="1">
      <c r="A240" s="50" t="s">
        <v>415</v>
      </c>
    </row>
    <row r="241" spans="1:12" ht="15.75" customHeight="1">
      <c r="A241" s="50" t="s">
        <v>414</v>
      </c>
    </row>
    <row r="242" spans="1:12" ht="15.75" customHeight="1">
      <c r="A242" s="50" t="s">
        <v>416</v>
      </c>
    </row>
    <row r="243" spans="1:12" ht="17.25" customHeight="1">
      <c r="A243" s="308" t="s">
        <v>445</v>
      </c>
      <c r="B243" s="308"/>
      <c r="C243" s="308"/>
      <c r="D243" s="308"/>
      <c r="E243" s="308"/>
      <c r="F243" s="308"/>
      <c r="G243" s="308"/>
      <c r="H243" s="308"/>
      <c r="I243" s="308"/>
      <c r="J243" s="308"/>
      <c r="K243" s="308"/>
      <c r="L243" s="308"/>
    </row>
    <row r="244" spans="1:12" ht="19.5" customHeight="1">
      <c r="A244" s="213" t="s">
        <v>398</v>
      </c>
      <c r="B244" s="213"/>
      <c r="C244" s="213"/>
      <c r="D244" s="213"/>
      <c r="E244" s="213"/>
      <c r="F244" s="213"/>
      <c r="G244" s="289"/>
      <c r="H244" s="289"/>
      <c r="I244" s="289"/>
      <c r="J244" s="289"/>
      <c r="K244" s="289"/>
      <c r="L244" s="289"/>
    </row>
    <row r="245" spans="1:12" ht="19.5" customHeight="1">
      <c r="A245" s="213" t="s">
        <v>399</v>
      </c>
      <c r="B245" s="213"/>
      <c r="C245" s="213"/>
      <c r="D245" s="213"/>
      <c r="E245" s="213"/>
      <c r="F245" s="213"/>
      <c r="G245" s="289"/>
      <c r="H245" s="289"/>
      <c r="I245" s="289"/>
      <c r="J245" s="289"/>
      <c r="K245" s="289"/>
      <c r="L245" s="289"/>
    </row>
    <row r="246" spans="1:12" ht="15.75" customHeight="1">
      <c r="A246" s="50" t="s">
        <v>426</v>
      </c>
    </row>
    <row r="247" spans="1:12" ht="15.75" customHeight="1">
      <c r="A247" s="50" t="s">
        <v>417</v>
      </c>
    </row>
    <row r="248" spans="1:12" ht="15.75" customHeight="1">
      <c r="A248" s="50" t="s">
        <v>418</v>
      </c>
    </row>
    <row r="249" spans="1:12" ht="39" customHeight="1">
      <c r="A249" s="303" t="s">
        <v>427</v>
      </c>
      <c r="B249" s="303"/>
      <c r="C249" s="303"/>
      <c r="D249" s="303"/>
      <c r="E249" s="303"/>
      <c r="F249" s="303"/>
      <c r="G249" s="303"/>
      <c r="H249" s="303"/>
      <c r="I249" s="285">
        <f>MAX(U129,U130,U131)</f>
        <v>0</v>
      </c>
      <c r="J249" s="286"/>
      <c r="K249" s="286"/>
      <c r="L249" s="286"/>
    </row>
    <row r="250" spans="1:12" ht="39" customHeight="1">
      <c r="A250" s="302" t="s">
        <v>419</v>
      </c>
      <c r="B250" s="302"/>
      <c r="C250" s="302"/>
      <c r="D250" s="302"/>
      <c r="E250" s="302"/>
      <c r="F250" s="302"/>
      <c r="G250" s="302"/>
      <c r="H250" s="302"/>
      <c r="I250" s="285">
        <f>J32</f>
        <v>0</v>
      </c>
      <c r="J250" s="286"/>
      <c r="K250" s="286"/>
      <c r="L250" s="286"/>
    </row>
    <row r="251" spans="1:12" ht="39" customHeight="1">
      <c r="A251" s="303" t="s">
        <v>428</v>
      </c>
      <c r="B251" s="303"/>
      <c r="C251" s="303"/>
      <c r="D251" s="303"/>
      <c r="E251" s="303"/>
      <c r="F251" s="303"/>
      <c r="G251" s="303"/>
      <c r="H251" s="303"/>
      <c r="I251" s="290">
        <f>ROUND(MIN(I249,I250)*0.3,0)</f>
        <v>0</v>
      </c>
      <c r="J251" s="290"/>
      <c r="K251" s="290"/>
      <c r="L251" s="290"/>
    </row>
    <row r="253" spans="1:12">
      <c r="A253" s="50" t="s">
        <v>420</v>
      </c>
    </row>
    <row r="254" spans="1:12" ht="17.25" customHeight="1">
      <c r="A254" s="213" t="s">
        <v>421</v>
      </c>
      <c r="B254" s="213"/>
      <c r="C254" s="213"/>
      <c r="D254" s="213"/>
      <c r="E254" s="213"/>
      <c r="F254" s="213"/>
      <c r="G254" s="213"/>
      <c r="H254" s="213" t="s">
        <v>422</v>
      </c>
      <c r="I254" s="213"/>
      <c r="J254" s="213"/>
      <c r="K254" s="213"/>
      <c r="L254" s="213"/>
    </row>
    <row r="255" spans="1:12" ht="17.25" customHeight="1">
      <c r="A255" s="298"/>
      <c r="B255" s="298"/>
      <c r="C255" s="298"/>
      <c r="D255" s="298"/>
      <c r="E255" s="298"/>
      <c r="F255" s="298"/>
      <c r="G255" s="298"/>
      <c r="H255" s="289"/>
      <c r="I255" s="289"/>
      <c r="J255" s="289"/>
      <c r="K255" s="289"/>
      <c r="L255" s="289"/>
    </row>
    <row r="256" spans="1:12" ht="17.25" customHeight="1">
      <c r="A256" s="298"/>
      <c r="B256" s="298"/>
      <c r="C256" s="298"/>
      <c r="D256" s="298"/>
      <c r="E256" s="298"/>
      <c r="F256" s="298"/>
      <c r="G256" s="298"/>
      <c r="H256" s="289"/>
      <c r="I256" s="289"/>
      <c r="J256" s="289"/>
      <c r="K256" s="289"/>
      <c r="L256" s="289"/>
    </row>
    <row r="257" spans="1:12" ht="17.25" customHeight="1">
      <c r="A257" s="298"/>
      <c r="B257" s="298"/>
      <c r="C257" s="298"/>
      <c r="D257" s="298"/>
      <c r="E257" s="298"/>
      <c r="F257" s="298"/>
      <c r="G257" s="298"/>
      <c r="H257" s="289"/>
      <c r="I257" s="289"/>
      <c r="J257" s="289"/>
      <c r="K257" s="289"/>
      <c r="L257" s="289"/>
    </row>
    <row r="258" spans="1:12" ht="17.25" customHeight="1">
      <c r="A258" s="298"/>
      <c r="B258" s="298"/>
      <c r="C258" s="298"/>
      <c r="D258" s="298"/>
      <c r="E258" s="298"/>
      <c r="F258" s="298"/>
      <c r="G258" s="298"/>
      <c r="H258" s="289"/>
      <c r="I258" s="289"/>
      <c r="J258" s="289"/>
      <c r="K258" s="289"/>
      <c r="L258" s="289"/>
    </row>
    <row r="259" spans="1:12" ht="17.25" customHeight="1">
      <c r="A259" s="298"/>
      <c r="B259" s="298"/>
      <c r="C259" s="298"/>
      <c r="D259" s="298"/>
      <c r="E259" s="298"/>
      <c r="F259" s="298"/>
      <c r="G259" s="298"/>
      <c r="H259" s="289"/>
      <c r="I259" s="289"/>
      <c r="J259" s="289"/>
      <c r="K259" s="289"/>
      <c r="L259" s="289"/>
    </row>
    <row r="260" spans="1:12" ht="17.25" customHeight="1">
      <c r="A260" s="298"/>
      <c r="B260" s="298"/>
      <c r="C260" s="298"/>
      <c r="D260" s="298"/>
      <c r="E260" s="298"/>
      <c r="F260" s="298"/>
      <c r="G260" s="298"/>
      <c r="H260" s="289"/>
      <c r="I260" s="289"/>
      <c r="J260" s="289"/>
      <c r="K260" s="289"/>
      <c r="L260" s="289"/>
    </row>
    <row r="261" spans="1:12" ht="17.25" hidden="1" customHeight="1">
      <c r="A261" s="298"/>
      <c r="B261" s="298"/>
      <c r="C261" s="298"/>
      <c r="D261" s="298"/>
      <c r="E261" s="298"/>
      <c r="F261" s="298"/>
      <c r="G261" s="298"/>
      <c r="H261" s="289"/>
      <c r="I261" s="289"/>
      <c r="J261" s="289"/>
      <c r="K261" s="289"/>
      <c r="L261" s="289"/>
    </row>
    <row r="262" spans="1:12" ht="17.25" hidden="1" customHeight="1">
      <c r="A262" s="298"/>
      <c r="B262" s="298"/>
      <c r="C262" s="298"/>
      <c r="D262" s="298"/>
      <c r="E262" s="298"/>
      <c r="F262" s="298"/>
      <c r="G262" s="298"/>
      <c r="H262" s="289"/>
      <c r="I262" s="289"/>
      <c r="J262" s="289"/>
      <c r="K262" s="289"/>
      <c r="L262" s="289"/>
    </row>
    <row r="263" spans="1:12" ht="17.25" hidden="1" customHeight="1">
      <c r="A263" s="298"/>
      <c r="B263" s="298"/>
      <c r="C263" s="298"/>
      <c r="D263" s="298"/>
      <c r="E263" s="298"/>
      <c r="F263" s="298"/>
      <c r="G263" s="298"/>
      <c r="H263" s="289"/>
      <c r="I263" s="289"/>
      <c r="J263" s="289"/>
      <c r="K263" s="289"/>
      <c r="L263" s="289"/>
    </row>
    <row r="264" spans="1:12" ht="17.25" hidden="1" customHeight="1">
      <c r="A264" s="298"/>
      <c r="B264" s="298"/>
      <c r="C264" s="298"/>
      <c r="D264" s="298"/>
      <c r="E264" s="298"/>
      <c r="F264" s="298"/>
      <c r="G264" s="298"/>
      <c r="H264" s="289"/>
      <c r="I264" s="289"/>
      <c r="J264" s="289"/>
      <c r="K264" s="289"/>
      <c r="L264" s="289"/>
    </row>
    <row r="265" spans="1:12" ht="17.25" hidden="1" customHeight="1">
      <c r="A265" s="298"/>
      <c r="B265" s="298"/>
      <c r="C265" s="298"/>
      <c r="D265" s="298"/>
      <c r="E265" s="298"/>
      <c r="F265" s="298"/>
      <c r="G265" s="298"/>
      <c r="H265" s="289"/>
      <c r="I265" s="289"/>
      <c r="J265" s="289"/>
      <c r="K265" s="289"/>
      <c r="L265" s="289"/>
    </row>
    <row r="266" spans="1:12" ht="17.25" hidden="1" customHeight="1">
      <c r="A266" s="298"/>
      <c r="B266" s="298"/>
      <c r="C266" s="298"/>
      <c r="D266" s="298"/>
      <c r="E266" s="298"/>
      <c r="F266" s="298"/>
      <c r="G266" s="298"/>
      <c r="H266" s="289"/>
      <c r="I266" s="289"/>
      <c r="J266" s="289"/>
      <c r="K266" s="289"/>
      <c r="L266" s="289"/>
    </row>
    <row r="267" spans="1:12" ht="17.25" hidden="1" customHeight="1">
      <c r="A267" s="298"/>
      <c r="B267" s="298"/>
      <c r="C267" s="298"/>
      <c r="D267" s="298"/>
      <c r="E267" s="298"/>
      <c r="F267" s="298"/>
      <c r="G267" s="298"/>
      <c r="H267" s="289"/>
      <c r="I267" s="289"/>
      <c r="J267" s="289"/>
      <c r="K267" s="289"/>
      <c r="L267" s="289"/>
    </row>
    <row r="268" spans="1:12" ht="17.25" hidden="1" customHeight="1">
      <c r="A268" s="298"/>
      <c r="B268" s="298"/>
      <c r="C268" s="298"/>
      <c r="D268" s="298"/>
      <c r="E268" s="298"/>
      <c r="F268" s="298"/>
      <c r="G268" s="298"/>
      <c r="H268" s="289"/>
      <c r="I268" s="289"/>
      <c r="J268" s="289"/>
      <c r="K268" s="289"/>
      <c r="L268" s="289"/>
    </row>
    <row r="269" spans="1:12" ht="17.25" hidden="1" customHeight="1">
      <c r="A269" s="298"/>
      <c r="B269" s="298"/>
      <c r="C269" s="298"/>
      <c r="D269" s="298"/>
      <c r="E269" s="298"/>
      <c r="F269" s="298"/>
      <c r="G269" s="298"/>
      <c r="H269" s="289"/>
      <c r="I269" s="289"/>
      <c r="J269" s="289"/>
      <c r="K269" s="289"/>
      <c r="L269" s="289"/>
    </row>
    <row r="270" spans="1:12" ht="17.25" hidden="1" customHeight="1">
      <c r="A270" s="298"/>
      <c r="B270" s="298"/>
      <c r="C270" s="298"/>
      <c r="D270" s="298"/>
      <c r="E270" s="298"/>
      <c r="F270" s="298"/>
      <c r="G270" s="298"/>
      <c r="H270" s="289"/>
      <c r="I270" s="289"/>
      <c r="J270" s="289"/>
      <c r="K270" s="289"/>
      <c r="L270" s="289"/>
    </row>
    <row r="271" spans="1:12" ht="17.25" hidden="1" customHeight="1">
      <c r="A271" s="298"/>
      <c r="B271" s="298"/>
      <c r="C271" s="298"/>
      <c r="D271" s="298"/>
      <c r="E271" s="298"/>
      <c r="F271" s="298"/>
      <c r="G271" s="298"/>
      <c r="H271" s="289"/>
      <c r="I271" s="289"/>
      <c r="J271" s="289"/>
      <c r="K271" s="289"/>
      <c r="L271" s="289"/>
    </row>
    <row r="272" spans="1:12" ht="17.25" hidden="1" customHeight="1">
      <c r="A272" s="298"/>
      <c r="B272" s="298"/>
      <c r="C272" s="298"/>
      <c r="D272" s="298"/>
      <c r="E272" s="298"/>
      <c r="F272" s="298"/>
      <c r="G272" s="298"/>
      <c r="H272" s="289"/>
      <c r="I272" s="289"/>
      <c r="J272" s="289"/>
      <c r="K272" s="289"/>
      <c r="L272" s="289"/>
    </row>
    <row r="273" spans="1:12" ht="17.25" hidden="1" customHeight="1">
      <c r="A273" s="298"/>
      <c r="B273" s="298"/>
      <c r="C273" s="298"/>
      <c r="D273" s="298"/>
      <c r="E273" s="298"/>
      <c r="F273" s="298"/>
      <c r="G273" s="298"/>
      <c r="H273" s="289"/>
      <c r="I273" s="289"/>
      <c r="J273" s="289"/>
      <c r="K273" s="289"/>
      <c r="L273" s="289"/>
    </row>
    <row r="274" spans="1:12" ht="17.25" hidden="1" customHeight="1">
      <c r="A274" s="298"/>
      <c r="B274" s="298"/>
      <c r="C274" s="298"/>
      <c r="D274" s="298"/>
      <c r="E274" s="298"/>
      <c r="F274" s="298"/>
      <c r="G274" s="298"/>
      <c r="H274" s="289"/>
      <c r="I274" s="289"/>
      <c r="J274" s="289"/>
      <c r="K274" s="289"/>
      <c r="L274" s="289"/>
    </row>
    <row r="275" spans="1:12" ht="17.25" hidden="1" customHeight="1">
      <c r="A275" s="298"/>
      <c r="B275" s="298"/>
      <c r="C275" s="298"/>
      <c r="D275" s="298"/>
      <c r="E275" s="298"/>
      <c r="F275" s="298"/>
      <c r="G275" s="298"/>
      <c r="H275" s="289"/>
      <c r="I275" s="289"/>
      <c r="J275" s="289"/>
      <c r="K275" s="289"/>
      <c r="L275" s="289"/>
    </row>
    <row r="276" spans="1:12" ht="21" customHeight="1">
      <c r="A276" s="213" t="s">
        <v>423</v>
      </c>
      <c r="B276" s="213"/>
      <c r="C276" s="213"/>
      <c r="D276" s="213"/>
      <c r="E276" s="213"/>
      <c r="F276" s="213"/>
      <c r="G276" s="213"/>
      <c r="H276" s="290">
        <f>SUM(H255:L275)</f>
        <v>0</v>
      </c>
      <c r="I276" s="290"/>
      <c r="J276" s="290"/>
      <c r="K276" s="290"/>
      <c r="L276" s="290"/>
    </row>
    <row r="277" spans="1:12">
      <c r="A277" s="50" t="s">
        <v>424</v>
      </c>
    </row>
    <row r="278" spans="1:12">
      <c r="A278" s="50" t="s">
        <v>425</v>
      </c>
    </row>
    <row r="299" spans="2:6" ht="14.4" customHeight="1"/>
    <row r="301" spans="2:6" hidden="1">
      <c r="B301" s="50" t="s">
        <v>66</v>
      </c>
      <c r="E301" s="50" t="s">
        <v>436</v>
      </c>
      <c r="F301" s="50" t="s">
        <v>436</v>
      </c>
    </row>
    <row r="302" spans="2:6" hidden="1">
      <c r="B302" s="50" t="s">
        <v>61</v>
      </c>
      <c r="E302" s="50" t="s">
        <v>437</v>
      </c>
      <c r="F302" s="50" t="s">
        <v>437</v>
      </c>
    </row>
    <row r="303" spans="2:6" hidden="1">
      <c r="B303" s="50" t="s">
        <v>59</v>
      </c>
      <c r="E303" s="50" t="s">
        <v>438</v>
      </c>
      <c r="F303" s="50" t="s">
        <v>438</v>
      </c>
    </row>
    <row r="304" spans="2:6" hidden="1">
      <c r="B304" s="50" t="s">
        <v>56</v>
      </c>
      <c r="F304" s="50" t="s">
        <v>439</v>
      </c>
    </row>
    <row r="305" spans="2:6" hidden="1">
      <c r="B305" s="50" t="s">
        <v>77</v>
      </c>
      <c r="F305" s="50" t="s">
        <v>440</v>
      </c>
    </row>
    <row r="306" spans="2:6" hidden="1">
      <c r="B306" s="50" t="s">
        <v>70</v>
      </c>
      <c r="F306" s="50" t="s">
        <v>441</v>
      </c>
    </row>
    <row r="307" spans="2:6" hidden="1">
      <c r="B307" s="50" t="s">
        <v>58</v>
      </c>
    </row>
    <row r="308" spans="2:6" hidden="1">
      <c r="B308" s="50" t="s">
        <v>76</v>
      </c>
    </row>
    <row r="309" spans="2:6" hidden="1">
      <c r="B309" s="50" t="s">
        <v>81</v>
      </c>
    </row>
    <row r="310" spans="2:6" hidden="1">
      <c r="B310" s="50" t="s">
        <v>71</v>
      </c>
    </row>
    <row r="311" spans="2:6" hidden="1">
      <c r="B311" s="50" t="s">
        <v>86</v>
      </c>
    </row>
    <row r="312" spans="2:6" hidden="1">
      <c r="B312" s="50" t="s">
        <v>85</v>
      </c>
    </row>
    <row r="313" spans="2:6" hidden="1">
      <c r="B313" s="50" t="s">
        <v>87</v>
      </c>
    </row>
    <row r="314" spans="2:6" hidden="1">
      <c r="B314" s="50" t="s">
        <v>72</v>
      </c>
    </row>
    <row r="315" spans="2:6" hidden="1">
      <c r="B315" s="50" t="s">
        <v>82</v>
      </c>
    </row>
    <row r="316" spans="2:6" hidden="1">
      <c r="B316" s="50" t="s">
        <v>91</v>
      </c>
    </row>
    <row r="317" spans="2:6" hidden="1">
      <c r="B317" s="50" t="s">
        <v>83</v>
      </c>
    </row>
    <row r="318" spans="2:6" hidden="1">
      <c r="B318" s="50" t="s">
        <v>506</v>
      </c>
    </row>
    <row r="319" spans="2:6" hidden="1">
      <c r="B319" s="50" t="s">
        <v>496</v>
      </c>
    </row>
    <row r="320" spans="2:6" hidden="1">
      <c r="B320" s="50" t="s">
        <v>497</v>
      </c>
    </row>
    <row r="321" spans="2:2" hidden="1">
      <c r="B321" s="50" t="s">
        <v>498</v>
      </c>
    </row>
    <row r="322" spans="2:2" hidden="1">
      <c r="B322" s="50" t="s">
        <v>499</v>
      </c>
    </row>
    <row r="323" spans="2:2" hidden="1">
      <c r="B323" s="50" t="s">
        <v>500</v>
      </c>
    </row>
    <row r="324" spans="2:2" hidden="1">
      <c r="B324" s="50" t="s">
        <v>501</v>
      </c>
    </row>
  </sheetData>
  <mergeCells count="284">
    <mergeCell ref="A276:G276"/>
    <mergeCell ref="H276:L276"/>
    <mergeCell ref="A273:G273"/>
    <mergeCell ref="H273:L273"/>
    <mergeCell ref="A274:G274"/>
    <mergeCell ref="H274:L274"/>
    <mergeCell ref="A275:G275"/>
    <mergeCell ref="H275:L275"/>
    <mergeCell ref="A270:G270"/>
    <mergeCell ref="H270:L270"/>
    <mergeCell ref="A271:G271"/>
    <mergeCell ref="H271:L271"/>
    <mergeCell ref="A272:G272"/>
    <mergeCell ref="H272:L272"/>
    <mergeCell ref="A267:G267"/>
    <mergeCell ref="H267:L267"/>
    <mergeCell ref="A268:G268"/>
    <mergeCell ref="H268:L268"/>
    <mergeCell ref="A269:G269"/>
    <mergeCell ref="H269:L269"/>
    <mergeCell ref="A264:G264"/>
    <mergeCell ref="H264:L264"/>
    <mergeCell ref="A265:G265"/>
    <mergeCell ref="H265:L265"/>
    <mergeCell ref="A266:G266"/>
    <mergeCell ref="H266:L266"/>
    <mergeCell ref="A261:G261"/>
    <mergeCell ref="H261:L261"/>
    <mergeCell ref="A262:G262"/>
    <mergeCell ref="H262:L262"/>
    <mergeCell ref="A263:G263"/>
    <mergeCell ref="H263:L263"/>
    <mergeCell ref="A258:G258"/>
    <mergeCell ref="H258:L258"/>
    <mergeCell ref="A259:G259"/>
    <mergeCell ref="H259:L259"/>
    <mergeCell ref="A260:G260"/>
    <mergeCell ref="H260:L260"/>
    <mergeCell ref="A255:G255"/>
    <mergeCell ref="H255:L255"/>
    <mergeCell ref="A256:G256"/>
    <mergeCell ref="H256:L256"/>
    <mergeCell ref="A257:G257"/>
    <mergeCell ref="H257:L257"/>
    <mergeCell ref="A250:H250"/>
    <mergeCell ref="I250:L250"/>
    <mergeCell ref="A251:H251"/>
    <mergeCell ref="I251:L251"/>
    <mergeCell ref="A254:G254"/>
    <mergeCell ref="H254:L254"/>
    <mergeCell ref="A244:F244"/>
    <mergeCell ref="G244:L244"/>
    <mergeCell ref="A245:F245"/>
    <mergeCell ref="G245:L245"/>
    <mergeCell ref="A249:H249"/>
    <mergeCell ref="I249:L249"/>
    <mergeCell ref="A237:L237"/>
    <mergeCell ref="A238:F238"/>
    <mergeCell ref="G238:L238"/>
    <mergeCell ref="A239:F239"/>
    <mergeCell ref="G239:L239"/>
    <mergeCell ref="A243:L243"/>
    <mergeCell ref="A204:L204"/>
    <mergeCell ref="A205:F205"/>
    <mergeCell ref="G205:L205"/>
    <mergeCell ref="A206:F206"/>
    <mergeCell ref="G206:L206"/>
    <mergeCell ref="M218:M227"/>
    <mergeCell ref="A200:F200"/>
    <mergeCell ref="G200:L200"/>
    <mergeCell ref="A201:L201"/>
    <mergeCell ref="A202:F202"/>
    <mergeCell ref="G202:L202"/>
    <mergeCell ref="A203:F203"/>
    <mergeCell ref="G203:L203"/>
    <mergeCell ref="A196:F196"/>
    <mergeCell ref="G196:L196"/>
    <mergeCell ref="C197:L197"/>
    <mergeCell ref="A198:L198"/>
    <mergeCell ref="A199:F199"/>
    <mergeCell ref="G199:L199"/>
    <mergeCell ref="A192:F192"/>
    <mergeCell ref="G192:L192"/>
    <mergeCell ref="A193:F193"/>
    <mergeCell ref="G193:L193"/>
    <mergeCell ref="A194:L194"/>
    <mergeCell ref="A195:F195"/>
    <mergeCell ref="G195:L195"/>
    <mergeCell ref="A188:L188"/>
    <mergeCell ref="A189:F189"/>
    <mergeCell ref="G189:L189"/>
    <mergeCell ref="A190:F190"/>
    <mergeCell ref="G190:L190"/>
    <mergeCell ref="A191:L191"/>
    <mergeCell ref="A184:L184"/>
    <mergeCell ref="A185:F185"/>
    <mergeCell ref="G185:L185"/>
    <mergeCell ref="A186:F186"/>
    <mergeCell ref="G186:L186"/>
    <mergeCell ref="C187:L187"/>
    <mergeCell ref="A180:F180"/>
    <mergeCell ref="G180:L180"/>
    <mergeCell ref="A181:L181"/>
    <mergeCell ref="A182:F182"/>
    <mergeCell ref="G182:L182"/>
    <mergeCell ref="A183:F183"/>
    <mergeCell ref="G183:L183"/>
    <mergeCell ref="A176:F176"/>
    <mergeCell ref="G176:L176"/>
    <mergeCell ref="C177:L177"/>
    <mergeCell ref="A178:L178"/>
    <mergeCell ref="A179:F179"/>
    <mergeCell ref="G179:L179"/>
    <mergeCell ref="A172:F172"/>
    <mergeCell ref="G172:L172"/>
    <mergeCell ref="A173:F173"/>
    <mergeCell ref="G173:L173"/>
    <mergeCell ref="A174:L174"/>
    <mergeCell ref="A175:F175"/>
    <mergeCell ref="G175:L175"/>
    <mergeCell ref="A168:L168"/>
    <mergeCell ref="A169:F169"/>
    <mergeCell ref="G169:L169"/>
    <mergeCell ref="A170:F170"/>
    <mergeCell ref="G170:L170"/>
    <mergeCell ref="A171:L171"/>
    <mergeCell ref="A164:L164"/>
    <mergeCell ref="A165:F165"/>
    <mergeCell ref="G165:L165"/>
    <mergeCell ref="A166:F166"/>
    <mergeCell ref="G166:L166"/>
    <mergeCell ref="C167:L167"/>
    <mergeCell ref="A160:F160"/>
    <mergeCell ref="G160:L160"/>
    <mergeCell ref="A161:L161"/>
    <mergeCell ref="A162:F162"/>
    <mergeCell ref="G162:L162"/>
    <mergeCell ref="A163:F163"/>
    <mergeCell ref="G163:L163"/>
    <mergeCell ref="A156:F156"/>
    <mergeCell ref="G156:L156"/>
    <mergeCell ref="C157:L157"/>
    <mergeCell ref="A158:L158"/>
    <mergeCell ref="A159:F159"/>
    <mergeCell ref="G159:L159"/>
    <mergeCell ref="A152:F152"/>
    <mergeCell ref="G152:L152"/>
    <mergeCell ref="A153:F153"/>
    <mergeCell ref="G153:L153"/>
    <mergeCell ref="A154:L154"/>
    <mergeCell ref="A155:F155"/>
    <mergeCell ref="G155:L155"/>
    <mergeCell ref="A148:L148"/>
    <mergeCell ref="A149:F149"/>
    <mergeCell ref="G149:L149"/>
    <mergeCell ref="A150:F150"/>
    <mergeCell ref="G150:L150"/>
    <mergeCell ref="A151:L151"/>
    <mergeCell ref="A144:L144"/>
    <mergeCell ref="A145:F145"/>
    <mergeCell ref="G145:L145"/>
    <mergeCell ref="A146:F146"/>
    <mergeCell ref="G146:L146"/>
    <mergeCell ref="C147:L147"/>
    <mergeCell ref="A140:F140"/>
    <mergeCell ref="G140:L140"/>
    <mergeCell ref="A141:L141"/>
    <mergeCell ref="A142:F142"/>
    <mergeCell ref="G142:L142"/>
    <mergeCell ref="A143:F143"/>
    <mergeCell ref="G143:L143"/>
    <mergeCell ref="A136:F136"/>
    <mergeCell ref="G136:L136"/>
    <mergeCell ref="C137:L137"/>
    <mergeCell ref="A138:L138"/>
    <mergeCell ref="A139:F139"/>
    <mergeCell ref="G139:L139"/>
    <mergeCell ref="A132:F132"/>
    <mergeCell ref="G132:L132"/>
    <mergeCell ref="A133:F133"/>
    <mergeCell ref="G133:L133"/>
    <mergeCell ref="A134:L134"/>
    <mergeCell ref="A135:F135"/>
    <mergeCell ref="G135:L135"/>
    <mergeCell ref="A128:L128"/>
    <mergeCell ref="A129:F129"/>
    <mergeCell ref="G129:L129"/>
    <mergeCell ref="A130:F130"/>
    <mergeCell ref="G130:L130"/>
    <mergeCell ref="A131:L131"/>
    <mergeCell ref="A82:C82"/>
    <mergeCell ref="D82:H82"/>
    <mergeCell ref="A83:C83"/>
    <mergeCell ref="D83:H83"/>
    <mergeCell ref="M92:M101"/>
    <mergeCell ref="C127:L127"/>
    <mergeCell ref="A79:C79"/>
    <mergeCell ref="D79:H79"/>
    <mergeCell ref="A80:C80"/>
    <mergeCell ref="D80:H80"/>
    <mergeCell ref="A81:C81"/>
    <mergeCell ref="D81:H81"/>
    <mergeCell ref="A76:C76"/>
    <mergeCell ref="D76:H76"/>
    <mergeCell ref="A77:C77"/>
    <mergeCell ref="D77:H77"/>
    <mergeCell ref="A78:C78"/>
    <mergeCell ref="D78:H78"/>
    <mergeCell ref="A64:L64"/>
    <mergeCell ref="A65:L65"/>
    <mergeCell ref="A66:L66"/>
    <mergeCell ref="A68:L68"/>
    <mergeCell ref="A69:L69"/>
    <mergeCell ref="A75:C75"/>
    <mergeCell ref="D75:H75"/>
    <mergeCell ref="A61:H61"/>
    <mergeCell ref="I61:K61"/>
    <mergeCell ref="A62:H62"/>
    <mergeCell ref="I62:K62"/>
    <mergeCell ref="A63:H63"/>
    <mergeCell ref="I63:K63"/>
    <mergeCell ref="A39:L39"/>
    <mergeCell ref="M42:M51"/>
    <mergeCell ref="A59:H59"/>
    <mergeCell ref="I59:K59"/>
    <mergeCell ref="A60:H60"/>
    <mergeCell ref="I60:K60"/>
    <mergeCell ref="A32:F32"/>
    <mergeCell ref="G32:I32"/>
    <mergeCell ref="J32:K32"/>
    <mergeCell ref="A33:L33"/>
    <mergeCell ref="A35:L35"/>
    <mergeCell ref="A37:L37"/>
    <mergeCell ref="A30:C30"/>
    <mergeCell ref="D30:F30"/>
    <mergeCell ref="G30:I30"/>
    <mergeCell ref="J30:K30"/>
    <mergeCell ref="A31:C31"/>
    <mergeCell ref="D31:F31"/>
    <mergeCell ref="G31:I31"/>
    <mergeCell ref="J31:K31"/>
    <mergeCell ref="A28:C28"/>
    <mergeCell ref="D28:F28"/>
    <mergeCell ref="G28:I28"/>
    <mergeCell ref="J28:K28"/>
    <mergeCell ref="A29:C29"/>
    <mergeCell ref="D29:F29"/>
    <mergeCell ref="G29:I29"/>
    <mergeCell ref="J29:K29"/>
    <mergeCell ref="A26:C26"/>
    <mergeCell ref="D26:F26"/>
    <mergeCell ref="G26:I26"/>
    <mergeCell ref="J26:K26"/>
    <mergeCell ref="A27:C27"/>
    <mergeCell ref="D27:F27"/>
    <mergeCell ref="G27:I27"/>
    <mergeCell ref="J27:K27"/>
    <mergeCell ref="A24:C24"/>
    <mergeCell ref="D24:F24"/>
    <mergeCell ref="G24:I24"/>
    <mergeCell ref="J24:K24"/>
    <mergeCell ref="A25:C25"/>
    <mergeCell ref="D25:F25"/>
    <mergeCell ref="G25:I25"/>
    <mergeCell ref="J25:K25"/>
    <mergeCell ref="A16:B16"/>
    <mergeCell ref="C16:G16"/>
    <mergeCell ref="H16:J16"/>
    <mergeCell ref="K16:L16"/>
    <mergeCell ref="A17:L17"/>
    <mergeCell ref="A23:C23"/>
    <mergeCell ref="D23:F23"/>
    <mergeCell ref="G23:I23"/>
    <mergeCell ref="J23:K23"/>
    <mergeCell ref="A6:L6"/>
    <mergeCell ref="A8:L8"/>
    <mergeCell ref="A9:L9"/>
    <mergeCell ref="A10:L10"/>
    <mergeCell ref="A11:L11"/>
    <mergeCell ref="A14:G14"/>
    <mergeCell ref="H14:J15"/>
    <mergeCell ref="K14:L15"/>
    <mergeCell ref="A15:B15"/>
    <mergeCell ref="C15:G15"/>
  </mergeCells>
  <phoneticPr fontId="1"/>
  <dataValidations count="2">
    <dataValidation type="list" allowBlank="1" showInputMessage="1" showErrorMessage="1" sqref="J76:J83 L76:L83">
      <formula1>$F$301:$F$306</formula1>
    </dataValidation>
    <dataValidation type="list" allowBlank="1" showInputMessage="1" showErrorMessage="1" sqref="I76">
      <formula1>$E$301:$E$303</formula1>
    </dataValidation>
  </dataValidations>
  <pageMargins left="0.70866141732283472" right="0.70866141732283472" top="0.74803149606299213" bottom="0.74803149606299213" header="0.31496062992125984" footer="0.31496062992125984"/>
  <pageSetup paperSize="9" scale="86" orientation="portrait" blackAndWhite="1" r:id="rId1"/>
  <rowBreaks count="1" manualBreakCount="1">
    <brk id="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0</xdr:col>
                    <xdr:colOff>60960</xdr:colOff>
                    <xdr:row>62</xdr:row>
                    <xdr:rowOff>266700</xdr:rowOff>
                  </from>
                  <to>
                    <xdr:col>0</xdr:col>
                    <xdr:colOff>274320</xdr:colOff>
                    <xdr:row>63</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Sheet1!$B$3:$B$25</xm:f>
          </x14:formula1>
          <xm:sqref>A16:B16</xm:sqref>
        </x14:dataValidation>
        <x14:dataValidation type="list" allowBlank="1" showInputMessage="1" showErrorMessage="1">
          <x14:formula1>
            <xm:f>Sheet1!$E$3:$E$19</xm:f>
          </x14:formula1>
          <xm:sqref>C16:G16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1"/>
  <sheetViews>
    <sheetView view="pageBreakPreview" zoomScaleNormal="100" zoomScaleSheetLayoutView="100" workbookViewId="0">
      <selection activeCell="B9" sqref="B9:E9"/>
    </sheetView>
  </sheetViews>
  <sheetFormatPr defaultColWidth="9" defaultRowHeight="14.4"/>
  <cols>
    <col min="1" max="1" width="9" style="51"/>
    <col min="2" max="4" width="7.09765625" style="51" customWidth="1"/>
    <col min="5" max="5" width="8.19921875" style="51" customWidth="1"/>
    <col min="6" max="8" width="7.09765625" style="51" customWidth="1"/>
    <col min="9" max="9" width="8.09765625" style="51" customWidth="1"/>
    <col min="10" max="12" width="7.09765625" style="51" customWidth="1"/>
    <col min="13" max="13" width="8.09765625" style="51" customWidth="1"/>
    <col min="14" max="14" width="10" style="51" customWidth="1"/>
    <col min="15" max="16384" width="9" style="51"/>
  </cols>
  <sheetData>
    <row r="1" spans="1:15">
      <c r="K1" s="127"/>
      <c r="L1" s="127" t="s">
        <v>329</v>
      </c>
      <c r="M1" s="316">
        <f>'事業計画書（出荷調整タイプ）１～６⑤'!L1</f>
        <v>0</v>
      </c>
      <c r="N1" s="316"/>
    </row>
    <row r="2" spans="1:15">
      <c r="K2" s="127"/>
      <c r="L2" s="127" t="s">
        <v>181</v>
      </c>
      <c r="M2" s="316">
        <f>'事業計画書（出荷調整タイプ）１～６⑤'!L2</f>
        <v>0</v>
      </c>
      <c r="N2" s="316"/>
    </row>
    <row r="3" spans="1:15">
      <c r="K3" s="127"/>
      <c r="L3" s="127" t="s">
        <v>182</v>
      </c>
      <c r="M3" s="316">
        <f>'事業計画書（出荷調整タイプ）１～６⑤'!L3</f>
        <v>0</v>
      </c>
      <c r="N3" s="316"/>
    </row>
    <row r="4" spans="1:15">
      <c r="N4" s="127"/>
      <c r="O4" s="128"/>
    </row>
    <row r="5" spans="1:15" ht="22.5" customHeight="1">
      <c r="A5" s="51" t="s">
        <v>429</v>
      </c>
      <c r="N5" s="127"/>
      <c r="O5" s="128"/>
    </row>
    <row r="6" spans="1:15" ht="15.75" customHeight="1">
      <c r="N6" s="127"/>
      <c r="O6" s="128"/>
    </row>
    <row r="7" spans="1:15" ht="15.75" customHeight="1">
      <c r="A7" s="309" t="s">
        <v>430</v>
      </c>
      <c r="B7" s="309"/>
      <c r="C7" s="310">
        <f>M2</f>
        <v>0</v>
      </c>
      <c r="D7" s="310"/>
      <c r="E7" s="310"/>
    </row>
    <row r="8" spans="1:15" ht="15.75" customHeight="1">
      <c r="A8" s="309" t="s">
        <v>431</v>
      </c>
      <c r="B8" s="309"/>
      <c r="C8" s="310">
        <f>M3</f>
        <v>0</v>
      </c>
      <c r="D8" s="310"/>
      <c r="E8" s="310"/>
    </row>
    <row r="9" spans="1:15" ht="28.5" customHeight="1">
      <c r="A9" s="129"/>
      <c r="B9" s="313" t="s">
        <v>177</v>
      </c>
      <c r="C9" s="314"/>
      <c r="D9" s="314"/>
      <c r="E9" s="315"/>
      <c r="F9" s="313" t="s">
        <v>177</v>
      </c>
      <c r="G9" s="314"/>
      <c r="H9" s="314"/>
      <c r="I9" s="315"/>
      <c r="J9" s="313" t="s">
        <v>177</v>
      </c>
      <c r="K9" s="314"/>
      <c r="L9" s="314"/>
      <c r="M9" s="315"/>
    </row>
    <row r="10" spans="1:15" ht="28.5" customHeight="1">
      <c r="A10" s="129"/>
      <c r="B10" s="112" t="s">
        <v>113</v>
      </c>
      <c r="C10" s="112" t="s">
        <v>114</v>
      </c>
      <c r="D10" s="112" t="s">
        <v>115</v>
      </c>
      <c r="E10" s="112" t="s">
        <v>178</v>
      </c>
      <c r="F10" s="112" t="s">
        <v>113</v>
      </c>
      <c r="G10" s="112" t="s">
        <v>114</v>
      </c>
      <c r="H10" s="112" t="s">
        <v>115</v>
      </c>
      <c r="I10" s="112" t="s">
        <v>178</v>
      </c>
      <c r="J10" s="112" t="s">
        <v>113</v>
      </c>
      <c r="K10" s="112" t="s">
        <v>114</v>
      </c>
      <c r="L10" s="112" t="s">
        <v>115</v>
      </c>
      <c r="M10" s="112" t="s">
        <v>178</v>
      </c>
    </row>
    <row r="11" spans="1:15" ht="28.5" customHeight="1">
      <c r="A11" s="130" t="s">
        <v>432</v>
      </c>
      <c r="B11" s="131"/>
      <c r="C11" s="131"/>
      <c r="D11" s="131"/>
      <c r="E11" s="132">
        <f>SUM(B11:D11)</f>
        <v>0</v>
      </c>
      <c r="F11" s="131"/>
      <c r="G11" s="131"/>
      <c r="H11" s="131"/>
      <c r="I11" s="132">
        <f>SUM(F11:H11)</f>
        <v>0</v>
      </c>
      <c r="J11" s="131"/>
      <c r="K11" s="131"/>
      <c r="L11" s="131"/>
      <c r="M11" s="132">
        <f>SUM(J11:L11)</f>
        <v>0</v>
      </c>
    </row>
    <row r="12" spans="1:15" ht="28.5" customHeight="1">
      <c r="A12" s="130" t="s">
        <v>433</v>
      </c>
      <c r="B12" s="131"/>
      <c r="C12" s="131"/>
      <c r="D12" s="131"/>
      <c r="E12" s="132">
        <f>SUM(B12:D12)</f>
        <v>0</v>
      </c>
      <c r="F12" s="131"/>
      <c r="G12" s="131"/>
      <c r="H12" s="131"/>
      <c r="I12" s="132">
        <f>SUM(F12:H12)</f>
        <v>0</v>
      </c>
      <c r="J12" s="131"/>
      <c r="K12" s="131"/>
      <c r="L12" s="131"/>
      <c r="M12" s="132">
        <f>SUM(J12:L12)</f>
        <v>0</v>
      </c>
    </row>
    <row r="13" spans="1:15" ht="28.5" customHeight="1">
      <c r="A13" s="129" t="s">
        <v>1</v>
      </c>
      <c r="B13" s="132">
        <f>SUM(B11:B12)</f>
        <v>0</v>
      </c>
      <c r="C13" s="132">
        <f t="shared" ref="C13:M13" si="0">SUM(C11:C12)</f>
        <v>0</v>
      </c>
      <c r="D13" s="132">
        <f t="shared" si="0"/>
        <v>0</v>
      </c>
      <c r="E13" s="132">
        <f t="shared" si="0"/>
        <v>0</v>
      </c>
      <c r="F13" s="132">
        <f t="shared" si="0"/>
        <v>0</v>
      </c>
      <c r="G13" s="132">
        <f t="shared" si="0"/>
        <v>0</v>
      </c>
      <c r="H13" s="132">
        <f t="shared" si="0"/>
        <v>0</v>
      </c>
      <c r="I13" s="132">
        <f t="shared" si="0"/>
        <v>0</v>
      </c>
      <c r="J13" s="132">
        <f t="shared" si="0"/>
        <v>0</v>
      </c>
      <c r="K13" s="132">
        <f t="shared" si="0"/>
        <v>0</v>
      </c>
      <c r="L13" s="132">
        <f t="shared" si="0"/>
        <v>0</v>
      </c>
      <c r="M13" s="132">
        <f t="shared" si="0"/>
        <v>0</v>
      </c>
    </row>
    <row r="14" spans="1:15" ht="28.5" customHeight="1"/>
    <row r="15" spans="1:15" ht="28.5" customHeight="1">
      <c r="A15" s="129"/>
      <c r="B15" s="313" t="s">
        <v>177</v>
      </c>
      <c r="C15" s="314"/>
      <c r="D15" s="314"/>
      <c r="E15" s="315"/>
      <c r="F15" s="313" t="s">
        <v>177</v>
      </c>
      <c r="G15" s="314"/>
      <c r="H15" s="314"/>
      <c r="I15" s="315"/>
      <c r="J15" s="265" t="s">
        <v>1</v>
      </c>
      <c r="K15" s="267"/>
    </row>
    <row r="16" spans="1:15" ht="28.5" customHeight="1">
      <c r="A16" s="129"/>
      <c r="B16" s="112" t="s">
        <v>113</v>
      </c>
      <c r="C16" s="112" t="s">
        <v>114</v>
      </c>
      <c r="D16" s="112" t="s">
        <v>115</v>
      </c>
      <c r="E16" s="112" t="s">
        <v>178</v>
      </c>
      <c r="F16" s="112" t="s">
        <v>113</v>
      </c>
      <c r="G16" s="112" t="s">
        <v>114</v>
      </c>
      <c r="H16" s="112" t="s">
        <v>115</v>
      </c>
      <c r="I16" s="112" t="s">
        <v>178</v>
      </c>
      <c r="J16" s="271"/>
      <c r="K16" s="273"/>
    </row>
    <row r="17" spans="1:14" ht="28.5" customHeight="1">
      <c r="A17" s="130" t="s">
        <v>432</v>
      </c>
      <c r="B17" s="131"/>
      <c r="C17" s="131"/>
      <c r="D17" s="131"/>
      <c r="E17" s="132">
        <f>SUM(B17:D17)</f>
        <v>0</v>
      </c>
      <c r="F17" s="131"/>
      <c r="G17" s="131"/>
      <c r="H17" s="131"/>
      <c r="I17" s="132">
        <f>SUM(F17:H17)</f>
        <v>0</v>
      </c>
      <c r="J17" s="311">
        <f>E11+I11+M11+E17+I17</f>
        <v>0</v>
      </c>
      <c r="K17" s="312"/>
    </row>
    <row r="18" spans="1:14" ht="28.5" customHeight="1">
      <c r="A18" s="130" t="s">
        <v>433</v>
      </c>
      <c r="B18" s="131"/>
      <c r="C18" s="131"/>
      <c r="D18" s="131"/>
      <c r="E18" s="132">
        <f>SUM(B18:D18)</f>
        <v>0</v>
      </c>
      <c r="F18" s="131"/>
      <c r="G18" s="131"/>
      <c r="H18" s="131"/>
      <c r="I18" s="132">
        <f>SUM(F18:H18)</f>
        <v>0</v>
      </c>
      <c r="J18" s="311">
        <f>E12+I12+M12+E18+I18</f>
        <v>0</v>
      </c>
      <c r="K18" s="312"/>
    </row>
    <row r="19" spans="1:14" ht="28.5" customHeight="1">
      <c r="A19" s="129" t="s">
        <v>1</v>
      </c>
      <c r="B19" s="132">
        <f>SUM(B17:B18)</f>
        <v>0</v>
      </c>
      <c r="C19" s="132">
        <f t="shared" ref="C19:I19" si="1">SUM(C17:C18)</f>
        <v>0</v>
      </c>
      <c r="D19" s="132">
        <f t="shared" si="1"/>
        <v>0</v>
      </c>
      <c r="E19" s="132">
        <f t="shared" si="1"/>
        <v>0</v>
      </c>
      <c r="F19" s="132">
        <f t="shared" si="1"/>
        <v>0</v>
      </c>
      <c r="G19" s="132">
        <f t="shared" si="1"/>
        <v>0</v>
      </c>
      <c r="H19" s="132">
        <f t="shared" si="1"/>
        <v>0</v>
      </c>
      <c r="I19" s="132">
        <f t="shared" si="1"/>
        <v>0</v>
      </c>
      <c r="J19" s="311">
        <f>SUM(J17:K18)</f>
        <v>0</v>
      </c>
      <c r="K19" s="312"/>
    </row>
    <row r="20" spans="1:14" ht="18" customHeight="1">
      <c r="A20" s="317" t="s">
        <v>434</v>
      </c>
      <c r="B20" s="317"/>
      <c r="C20" s="317"/>
      <c r="D20" s="317"/>
      <c r="E20" s="317"/>
      <c r="F20" s="317"/>
      <c r="G20" s="317"/>
      <c r="H20" s="317"/>
      <c r="I20" s="317"/>
      <c r="J20" s="317"/>
      <c r="K20" s="317"/>
      <c r="L20" s="317"/>
      <c r="M20" s="317"/>
      <c r="N20" s="317"/>
    </row>
    <row r="21" spans="1:14" ht="18" customHeight="1">
      <c r="A21" s="309" t="s">
        <v>435</v>
      </c>
      <c r="B21" s="309"/>
      <c r="C21" s="309"/>
      <c r="D21" s="309"/>
      <c r="E21" s="309"/>
      <c r="F21" s="309"/>
      <c r="G21" s="309"/>
      <c r="H21" s="309"/>
      <c r="I21" s="309"/>
      <c r="J21" s="309"/>
      <c r="K21" s="309"/>
      <c r="L21" s="309"/>
      <c r="M21" s="309"/>
      <c r="N21" s="309"/>
    </row>
  </sheetData>
  <mergeCells count="18">
    <mergeCell ref="J17:K17"/>
    <mergeCell ref="J18:K18"/>
    <mergeCell ref="J19:K19"/>
    <mergeCell ref="A20:N20"/>
    <mergeCell ref="A21:N21"/>
    <mergeCell ref="B9:E9"/>
    <mergeCell ref="F9:I9"/>
    <mergeCell ref="J9:M9"/>
    <mergeCell ref="B15:E15"/>
    <mergeCell ref="F15:I15"/>
    <mergeCell ref="J15:K16"/>
    <mergeCell ref="A8:B8"/>
    <mergeCell ref="C8:E8"/>
    <mergeCell ref="M1:N1"/>
    <mergeCell ref="M2:N2"/>
    <mergeCell ref="M3:N3"/>
    <mergeCell ref="A7:B7"/>
    <mergeCell ref="C7:E7"/>
  </mergeCells>
  <phoneticPr fontId="1"/>
  <pageMargins left="0.70866141732283472" right="0.70866141732283472" top="0.74803149606299213" bottom="0.74803149606299213" header="0.31496062992125984" footer="0.31496062992125984"/>
  <pageSetup paperSize="9" scale="7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tint="0.499984740745262"/>
  </sheetPr>
  <dimension ref="A1:Z14"/>
  <sheetViews>
    <sheetView zoomScaleNormal="100" workbookViewId="0">
      <selection activeCell="H104" sqref="H104"/>
    </sheetView>
  </sheetViews>
  <sheetFormatPr defaultRowHeight="18"/>
  <cols>
    <col min="1" max="1" width="7.09765625" bestFit="1" customWidth="1"/>
    <col min="2" max="25" width="13.19921875" style="30" customWidth="1"/>
  </cols>
  <sheetData>
    <row r="1" spans="1:26">
      <c r="A1" s="26" t="s">
        <v>20</v>
      </c>
      <c r="B1" s="27" t="s">
        <v>25</v>
      </c>
      <c r="C1" s="27" t="s">
        <v>29</v>
      </c>
      <c r="D1" s="27" t="s">
        <v>30</v>
      </c>
      <c r="E1" s="27" t="s">
        <v>31</v>
      </c>
      <c r="F1" s="27" t="s">
        <v>32</v>
      </c>
      <c r="G1" s="27" t="s">
        <v>96</v>
      </c>
      <c r="H1" s="27" t="s">
        <v>36</v>
      </c>
      <c r="I1" s="27" t="s">
        <v>37</v>
      </c>
      <c r="J1" s="27" t="s">
        <v>97</v>
      </c>
      <c r="K1" s="27" t="s">
        <v>39</v>
      </c>
      <c r="L1" s="27" t="s">
        <v>98</v>
      </c>
      <c r="M1" s="27" t="s">
        <v>99</v>
      </c>
      <c r="N1" s="27" t="s">
        <v>100</v>
      </c>
      <c r="O1" s="27" t="s">
        <v>28</v>
      </c>
      <c r="P1" s="27" t="s">
        <v>40</v>
      </c>
      <c r="Q1" s="27" t="s">
        <v>101</v>
      </c>
      <c r="R1" s="27" t="s">
        <v>102</v>
      </c>
      <c r="S1" s="27" t="s">
        <v>103</v>
      </c>
      <c r="T1" s="27" t="s">
        <v>104</v>
      </c>
      <c r="U1" s="27" t="s">
        <v>41</v>
      </c>
      <c r="V1" s="27" t="s">
        <v>42</v>
      </c>
      <c r="W1" s="27" t="s">
        <v>105</v>
      </c>
      <c r="X1" s="27" t="s">
        <v>43</v>
      </c>
      <c r="Y1" s="27"/>
      <c r="Z1" s="28" t="s">
        <v>21</v>
      </c>
    </row>
    <row r="2" spans="1:26">
      <c r="B2" s="29" t="s">
        <v>22</v>
      </c>
      <c r="C2" s="29" t="s">
        <v>22</v>
      </c>
      <c r="D2" s="29" t="s">
        <v>22</v>
      </c>
      <c r="E2" s="29" t="s">
        <v>22</v>
      </c>
      <c r="F2" s="29" t="s">
        <v>22</v>
      </c>
      <c r="G2" s="29"/>
      <c r="H2" s="29"/>
      <c r="I2" s="29"/>
      <c r="J2" s="29"/>
      <c r="K2" s="29"/>
      <c r="L2" s="29"/>
      <c r="M2" s="29"/>
      <c r="N2" s="29"/>
      <c r="O2" s="29"/>
      <c r="P2" s="29"/>
      <c r="Q2" s="29"/>
      <c r="R2" s="29"/>
      <c r="S2" s="29"/>
      <c r="T2" s="29"/>
      <c r="U2" s="29"/>
      <c r="V2" s="29"/>
      <c r="W2" s="29"/>
      <c r="X2" s="29"/>
      <c r="Y2" s="29" t="s">
        <v>22</v>
      </c>
    </row>
    <row r="3" spans="1:26">
      <c r="A3" s="166" t="s">
        <v>23</v>
      </c>
      <c r="B3" s="27" t="s">
        <v>56</v>
      </c>
      <c r="C3" s="27" t="s">
        <v>57</v>
      </c>
      <c r="D3" s="27" t="s">
        <v>58</v>
      </c>
      <c r="E3" s="27" t="s">
        <v>59</v>
      </c>
      <c r="F3" s="27" t="s">
        <v>57</v>
      </c>
      <c r="G3" s="27" t="s">
        <v>57</v>
      </c>
      <c r="H3" s="27" t="s">
        <v>57</v>
      </c>
      <c r="I3" s="27" t="s">
        <v>61</v>
      </c>
      <c r="J3" s="27" t="s">
        <v>63</v>
      </c>
      <c r="K3" s="27" t="s">
        <v>59</v>
      </c>
      <c r="L3" s="27" t="s">
        <v>59</v>
      </c>
      <c r="M3" s="27" t="s">
        <v>59</v>
      </c>
      <c r="N3" s="27" t="s">
        <v>64</v>
      </c>
      <c r="O3" s="27" t="s">
        <v>65</v>
      </c>
      <c r="P3" s="27" t="s">
        <v>60</v>
      </c>
      <c r="Q3" s="27" t="s">
        <v>61</v>
      </c>
      <c r="R3" s="27" t="s">
        <v>61</v>
      </c>
      <c r="S3" s="27" t="s">
        <v>66</v>
      </c>
      <c r="T3" s="27" t="s">
        <v>67</v>
      </c>
      <c r="U3" s="27" t="s">
        <v>141</v>
      </c>
      <c r="V3" s="27" t="s">
        <v>68</v>
      </c>
      <c r="W3" s="27" t="s">
        <v>69</v>
      </c>
      <c r="X3" s="27" t="s">
        <v>59</v>
      </c>
      <c r="Y3" s="27"/>
    </row>
    <row r="4" spans="1:26">
      <c r="A4" s="166"/>
      <c r="B4" s="27" t="s">
        <v>70</v>
      </c>
      <c r="C4" s="27" t="s">
        <v>71</v>
      </c>
      <c r="D4" s="27" t="s">
        <v>72</v>
      </c>
      <c r="E4" s="27" t="s">
        <v>68</v>
      </c>
      <c r="F4" s="27" t="s">
        <v>68</v>
      </c>
      <c r="G4" s="27" t="s">
        <v>68</v>
      </c>
      <c r="H4" s="27" t="s">
        <v>68</v>
      </c>
      <c r="I4" s="27" t="s">
        <v>73</v>
      </c>
      <c r="J4" s="27" t="s">
        <v>75</v>
      </c>
      <c r="K4" s="27" t="s">
        <v>68</v>
      </c>
      <c r="L4" s="27" t="s">
        <v>68</v>
      </c>
      <c r="M4" s="27" t="s">
        <v>68</v>
      </c>
      <c r="N4" s="27" t="s">
        <v>75</v>
      </c>
      <c r="O4" s="27" t="s">
        <v>76</v>
      </c>
      <c r="P4" s="27" t="s">
        <v>73</v>
      </c>
      <c r="Q4" s="27" t="s">
        <v>73</v>
      </c>
      <c r="R4" s="27" t="s">
        <v>73</v>
      </c>
      <c r="S4" s="27" t="s">
        <v>77</v>
      </c>
      <c r="T4" s="27" t="s">
        <v>78</v>
      </c>
      <c r="U4" s="27"/>
      <c r="V4" s="27" t="s">
        <v>79</v>
      </c>
      <c r="W4" s="27" t="s">
        <v>80</v>
      </c>
      <c r="X4" s="27" t="s">
        <v>68</v>
      </c>
      <c r="Y4" s="27"/>
    </row>
    <row r="5" spans="1:26">
      <c r="A5" s="166"/>
      <c r="B5" s="27" t="s">
        <v>81</v>
      </c>
      <c r="C5" s="27" t="s">
        <v>82</v>
      </c>
      <c r="D5" s="27" t="s">
        <v>83</v>
      </c>
      <c r="E5" s="27" t="s">
        <v>83</v>
      </c>
      <c r="F5" s="27" t="s">
        <v>84</v>
      </c>
      <c r="G5" s="27" t="s">
        <v>84</v>
      </c>
      <c r="H5" s="27" t="s">
        <v>84</v>
      </c>
      <c r="I5" s="27" t="s">
        <v>85</v>
      </c>
      <c r="J5" s="27"/>
      <c r="K5" s="27" t="s">
        <v>64</v>
      </c>
      <c r="L5" s="27" t="s">
        <v>64</v>
      </c>
      <c r="M5" s="27" t="s">
        <v>64</v>
      </c>
      <c r="N5" s="27"/>
      <c r="O5" s="27" t="s">
        <v>86</v>
      </c>
      <c r="P5" s="27" t="s">
        <v>85</v>
      </c>
      <c r="Q5" s="27" t="s">
        <v>85</v>
      </c>
      <c r="R5" s="27" t="s">
        <v>85</v>
      </c>
      <c r="S5" s="27" t="s">
        <v>87</v>
      </c>
      <c r="T5" s="27"/>
      <c r="U5" s="27"/>
      <c r="V5" s="27" t="s">
        <v>80</v>
      </c>
      <c r="W5" s="27"/>
      <c r="X5" s="27" t="s">
        <v>64</v>
      </c>
      <c r="Y5" s="27"/>
    </row>
    <row r="6" spans="1:26">
      <c r="A6" s="166"/>
      <c r="B6" s="27" t="s">
        <v>67</v>
      </c>
      <c r="C6" s="27" t="s">
        <v>88</v>
      </c>
      <c r="D6" s="27" t="s">
        <v>78</v>
      </c>
      <c r="E6" s="27" t="s">
        <v>78</v>
      </c>
      <c r="F6" s="27" t="s">
        <v>89</v>
      </c>
      <c r="G6" s="27" t="s">
        <v>89</v>
      </c>
      <c r="H6" s="27" t="s">
        <v>90</v>
      </c>
      <c r="I6" s="27" t="s">
        <v>63</v>
      </c>
      <c r="J6" s="27"/>
      <c r="K6" s="27" t="s">
        <v>75</v>
      </c>
      <c r="L6" s="27" t="s">
        <v>75</v>
      </c>
      <c r="M6" s="27" t="s">
        <v>75</v>
      </c>
      <c r="N6" s="27"/>
      <c r="O6" s="27" t="s">
        <v>91</v>
      </c>
      <c r="P6" s="27" t="s">
        <v>62</v>
      </c>
      <c r="Q6" s="27" t="s">
        <v>92</v>
      </c>
      <c r="R6" s="27" t="s">
        <v>92</v>
      </c>
      <c r="S6" s="27" t="s">
        <v>78</v>
      </c>
      <c r="T6" s="27"/>
      <c r="U6" s="27"/>
      <c r="V6" s="27"/>
      <c r="W6" s="27"/>
      <c r="X6" s="27" t="s">
        <v>75</v>
      </c>
      <c r="Y6" s="27"/>
    </row>
    <row r="7" spans="1:26">
      <c r="A7" s="166"/>
      <c r="B7" s="27" t="s">
        <v>78</v>
      </c>
      <c r="C7" s="27" t="s">
        <v>142</v>
      </c>
      <c r="E7" s="27"/>
      <c r="F7" s="27" t="s">
        <v>142</v>
      </c>
      <c r="G7" s="27" t="s">
        <v>142</v>
      </c>
      <c r="H7" s="27" t="s">
        <v>142</v>
      </c>
      <c r="I7" s="27" t="s">
        <v>75</v>
      </c>
      <c r="J7" s="27"/>
      <c r="K7" s="27"/>
      <c r="L7" s="27"/>
      <c r="M7" s="27"/>
      <c r="N7" s="27"/>
      <c r="O7" s="27" t="s">
        <v>67</v>
      </c>
      <c r="P7" s="27" t="s">
        <v>74</v>
      </c>
      <c r="Q7" s="27" t="s">
        <v>93</v>
      </c>
      <c r="R7" s="27" t="s">
        <v>93</v>
      </c>
      <c r="S7" s="27"/>
      <c r="T7" s="27"/>
      <c r="U7" s="27"/>
      <c r="V7" s="27"/>
      <c r="W7" s="27"/>
      <c r="X7" s="27"/>
      <c r="Y7" s="27"/>
    </row>
    <row r="8" spans="1:26">
      <c r="A8" s="166"/>
      <c r="C8" s="27" t="s">
        <v>94</v>
      </c>
      <c r="D8" s="27"/>
      <c r="E8" s="27"/>
      <c r="F8" s="27" t="s">
        <v>94</v>
      </c>
      <c r="G8" s="27" t="s">
        <v>94</v>
      </c>
      <c r="H8" s="27" t="s">
        <v>94</v>
      </c>
      <c r="I8" s="27"/>
      <c r="J8" s="27"/>
      <c r="K8" s="27"/>
      <c r="L8" s="27"/>
      <c r="M8" s="27"/>
      <c r="N8" s="27"/>
      <c r="O8" s="27" t="s">
        <v>78</v>
      </c>
      <c r="P8" s="27"/>
      <c r="Q8" s="27" t="s">
        <v>143</v>
      </c>
      <c r="R8" s="27" t="s">
        <v>143</v>
      </c>
      <c r="S8" s="27"/>
      <c r="T8" s="27"/>
      <c r="U8" s="27"/>
      <c r="V8" s="27"/>
      <c r="W8" s="27"/>
      <c r="X8" s="27"/>
      <c r="Y8" s="27"/>
    </row>
    <row r="9" spans="1:26">
      <c r="A9" s="166"/>
      <c r="B9" s="27"/>
      <c r="C9" s="27"/>
      <c r="D9" s="27"/>
      <c r="E9" s="27"/>
      <c r="F9" s="27"/>
      <c r="G9" s="27"/>
      <c r="H9" s="27"/>
      <c r="I9" s="27"/>
      <c r="J9" s="27"/>
      <c r="K9" s="27"/>
      <c r="L9" s="27"/>
      <c r="M9" s="27"/>
      <c r="N9" s="27"/>
      <c r="O9" s="27"/>
      <c r="P9" s="27"/>
      <c r="Q9" s="27" t="s">
        <v>95</v>
      </c>
      <c r="R9" s="27" t="s">
        <v>95</v>
      </c>
      <c r="S9" s="27"/>
      <c r="T9" s="27"/>
      <c r="U9" s="27"/>
      <c r="V9" s="27"/>
      <c r="W9" s="27"/>
      <c r="X9" s="27"/>
      <c r="Y9" s="27"/>
    </row>
    <row r="10" spans="1:26">
      <c r="A10" s="166"/>
      <c r="C10" s="27"/>
      <c r="D10" s="27"/>
      <c r="E10" s="27"/>
      <c r="F10" s="27"/>
      <c r="G10" s="27"/>
      <c r="H10" s="27"/>
      <c r="I10" s="27"/>
      <c r="J10" s="27"/>
      <c r="K10" s="27"/>
      <c r="L10" s="27"/>
      <c r="M10" s="27"/>
      <c r="N10" s="27"/>
      <c r="O10" s="27"/>
      <c r="P10" s="27"/>
      <c r="Q10" s="27"/>
      <c r="R10" s="27"/>
      <c r="S10" s="27"/>
      <c r="T10" s="27"/>
      <c r="U10" s="27"/>
      <c r="V10" s="27"/>
      <c r="W10" s="27"/>
      <c r="X10" s="27"/>
      <c r="Y10" s="27"/>
    </row>
    <row r="11" spans="1:26">
      <c r="A11" s="166"/>
      <c r="C11" s="27"/>
      <c r="D11" s="27"/>
      <c r="E11" s="27"/>
      <c r="F11" s="27"/>
      <c r="G11" s="27"/>
      <c r="H11" s="27"/>
      <c r="I11" s="27"/>
      <c r="J11" s="27"/>
      <c r="K11" s="27"/>
      <c r="L11" s="27"/>
      <c r="M11" s="27"/>
      <c r="N11" s="27"/>
      <c r="O11" s="27"/>
      <c r="P11" s="27"/>
      <c r="Q11" s="27"/>
      <c r="R11" s="27"/>
      <c r="S11" s="27"/>
      <c r="T11" s="27"/>
      <c r="U11" s="27"/>
      <c r="V11" s="27"/>
      <c r="W11" s="27"/>
      <c r="X11" s="27"/>
      <c r="Y11" s="27"/>
    </row>
    <row r="12" spans="1:26">
      <c r="A12" s="166"/>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6" ht="18.600000000000001" thickBot="1">
      <c r="A13" s="166"/>
      <c r="B13" s="31"/>
      <c r="C13" s="32"/>
      <c r="D13" s="31"/>
      <c r="E13" s="31"/>
      <c r="F13" s="31"/>
      <c r="G13" s="31"/>
      <c r="H13" s="31"/>
      <c r="I13" s="31"/>
      <c r="J13" s="31"/>
      <c r="K13" s="31"/>
      <c r="L13" s="31"/>
      <c r="M13" s="31"/>
      <c r="N13" s="31"/>
      <c r="O13" s="31"/>
      <c r="P13" s="31"/>
      <c r="Q13" s="31"/>
      <c r="R13" s="31"/>
      <c r="S13" s="31"/>
      <c r="T13" s="31"/>
      <c r="U13" s="31"/>
      <c r="V13" s="31"/>
      <c r="W13" s="31"/>
      <c r="X13" s="31"/>
      <c r="Y13" s="31"/>
    </row>
    <row r="14" spans="1:26">
      <c r="A14" s="166"/>
      <c r="B14" s="33"/>
      <c r="C14" s="33"/>
      <c r="D14" s="33"/>
      <c r="E14" s="33"/>
      <c r="F14" s="33"/>
      <c r="G14" s="33"/>
      <c r="H14" s="33"/>
      <c r="I14" s="33"/>
      <c r="J14" s="33"/>
      <c r="K14" s="33"/>
      <c r="L14" s="33"/>
      <c r="M14" s="33"/>
      <c r="N14" s="33"/>
      <c r="O14" s="33"/>
      <c r="P14" s="33"/>
      <c r="Q14" s="33"/>
      <c r="R14" s="33"/>
      <c r="S14" s="33"/>
      <c r="T14" s="33"/>
      <c r="U14" s="33"/>
      <c r="V14" s="33"/>
      <c r="W14" s="33"/>
      <c r="X14" s="33"/>
      <c r="Y14" s="33"/>
      <c r="Z14" s="34" t="s">
        <v>24</v>
      </c>
    </row>
  </sheetData>
  <mergeCells count="1">
    <mergeCell ref="A3:A14"/>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M102"/>
  <sheetViews>
    <sheetView showGridLines="0" view="pageBreakPreview" zoomScale="80" zoomScaleNormal="70" zoomScaleSheetLayoutView="80" zoomScalePageLayoutView="124" workbookViewId="0">
      <selection activeCell="B4" sqref="B4:B102"/>
    </sheetView>
  </sheetViews>
  <sheetFormatPr defaultRowHeight="12"/>
  <cols>
    <col min="1" max="1" width="3.5" style="1" bestFit="1" customWidth="1"/>
    <col min="2" max="2" width="18.5" style="23" customWidth="1"/>
    <col min="3" max="3" width="23.09765625" style="24" customWidth="1"/>
    <col min="4" max="6" width="9.69921875" style="1" customWidth="1"/>
    <col min="7" max="8" width="11.09765625" style="1" customWidth="1"/>
    <col min="9" max="9" width="1.09765625" style="1" customWidth="1"/>
    <col min="10" max="10" width="34.3984375" style="1" bestFit="1" customWidth="1"/>
    <col min="11" max="11" width="3.5" style="1" bestFit="1" customWidth="1"/>
    <col min="12" max="257" width="9" style="1"/>
    <col min="258" max="258" width="1.09765625" style="1" customWidth="1"/>
    <col min="259" max="259" width="18.5" style="1" customWidth="1"/>
    <col min="260" max="260" width="23.09765625" style="1" customWidth="1"/>
    <col min="261" max="263" width="9.69921875" style="1" customWidth="1"/>
    <col min="264" max="265" width="11.09765625" style="1" customWidth="1"/>
    <col min="266" max="266" width="1.09765625" style="1" customWidth="1"/>
    <col min="267" max="513" width="9" style="1"/>
    <col min="514" max="514" width="1.09765625" style="1" customWidth="1"/>
    <col min="515" max="515" width="18.5" style="1" customWidth="1"/>
    <col min="516" max="516" width="23.09765625" style="1" customWidth="1"/>
    <col min="517" max="519" width="9.69921875" style="1" customWidth="1"/>
    <col min="520" max="521" width="11.09765625" style="1" customWidth="1"/>
    <col min="522" max="522" width="1.09765625" style="1" customWidth="1"/>
    <col min="523" max="769" width="9" style="1"/>
    <col min="770" max="770" width="1.09765625" style="1" customWidth="1"/>
    <col min="771" max="771" width="18.5" style="1" customWidth="1"/>
    <col min="772" max="772" width="23.09765625" style="1" customWidth="1"/>
    <col min="773" max="775" width="9.69921875" style="1" customWidth="1"/>
    <col min="776" max="777" width="11.09765625" style="1" customWidth="1"/>
    <col min="778" max="778" width="1.09765625" style="1" customWidth="1"/>
    <col min="779" max="1025" width="9" style="1"/>
    <col min="1026" max="1026" width="1.09765625" style="1" customWidth="1"/>
    <col min="1027" max="1027" width="18.5" style="1" customWidth="1"/>
    <col min="1028" max="1028" width="23.09765625" style="1" customWidth="1"/>
    <col min="1029" max="1031" width="9.69921875" style="1" customWidth="1"/>
    <col min="1032" max="1033" width="11.09765625" style="1" customWidth="1"/>
    <col min="1034" max="1034" width="1.09765625" style="1" customWidth="1"/>
    <col min="1035" max="1281" width="9" style="1"/>
    <col min="1282" max="1282" width="1.09765625" style="1" customWidth="1"/>
    <col min="1283" max="1283" width="18.5" style="1" customWidth="1"/>
    <col min="1284" max="1284" width="23.09765625" style="1" customWidth="1"/>
    <col min="1285" max="1287" width="9.69921875" style="1" customWidth="1"/>
    <col min="1288" max="1289" width="11.09765625" style="1" customWidth="1"/>
    <col min="1290" max="1290" width="1.09765625" style="1" customWidth="1"/>
    <col min="1291" max="1537" width="9" style="1"/>
    <col min="1538" max="1538" width="1.09765625" style="1" customWidth="1"/>
    <col min="1539" max="1539" width="18.5" style="1" customWidth="1"/>
    <col min="1540" max="1540" width="23.09765625" style="1" customWidth="1"/>
    <col min="1541" max="1543" width="9.69921875" style="1" customWidth="1"/>
    <col min="1544" max="1545" width="11.09765625" style="1" customWidth="1"/>
    <col min="1546" max="1546" width="1.09765625" style="1" customWidth="1"/>
    <col min="1547" max="1793" width="9" style="1"/>
    <col min="1794" max="1794" width="1.09765625" style="1" customWidth="1"/>
    <col min="1795" max="1795" width="18.5" style="1" customWidth="1"/>
    <col min="1796" max="1796" width="23.09765625" style="1" customWidth="1"/>
    <col min="1797" max="1799" width="9.69921875" style="1" customWidth="1"/>
    <col min="1800" max="1801" width="11.09765625" style="1" customWidth="1"/>
    <col min="1802" max="1802" width="1.09765625" style="1" customWidth="1"/>
    <col min="1803" max="2049" width="9" style="1"/>
    <col min="2050" max="2050" width="1.09765625" style="1" customWidth="1"/>
    <col min="2051" max="2051" width="18.5" style="1" customWidth="1"/>
    <col min="2052" max="2052" width="23.09765625" style="1" customWidth="1"/>
    <col min="2053" max="2055" width="9.69921875" style="1" customWidth="1"/>
    <col min="2056" max="2057" width="11.09765625" style="1" customWidth="1"/>
    <col min="2058" max="2058" width="1.09765625" style="1" customWidth="1"/>
    <col min="2059" max="2305" width="9" style="1"/>
    <col min="2306" max="2306" width="1.09765625" style="1" customWidth="1"/>
    <col min="2307" max="2307" width="18.5" style="1" customWidth="1"/>
    <col min="2308" max="2308" width="23.09765625" style="1" customWidth="1"/>
    <col min="2309" max="2311" width="9.69921875" style="1" customWidth="1"/>
    <col min="2312" max="2313" width="11.09765625" style="1" customWidth="1"/>
    <col min="2314" max="2314" width="1.09765625" style="1" customWidth="1"/>
    <col min="2315" max="2561" width="9" style="1"/>
    <col min="2562" max="2562" width="1.09765625" style="1" customWidth="1"/>
    <col min="2563" max="2563" width="18.5" style="1" customWidth="1"/>
    <col min="2564" max="2564" width="23.09765625" style="1" customWidth="1"/>
    <col min="2565" max="2567" width="9.69921875" style="1" customWidth="1"/>
    <col min="2568" max="2569" width="11.09765625" style="1" customWidth="1"/>
    <col min="2570" max="2570" width="1.09765625" style="1" customWidth="1"/>
    <col min="2571" max="2817" width="9" style="1"/>
    <col min="2818" max="2818" width="1.09765625" style="1" customWidth="1"/>
    <col min="2819" max="2819" width="18.5" style="1" customWidth="1"/>
    <col min="2820" max="2820" width="23.09765625" style="1" customWidth="1"/>
    <col min="2821" max="2823" width="9.69921875" style="1" customWidth="1"/>
    <col min="2824" max="2825" width="11.09765625" style="1" customWidth="1"/>
    <col min="2826" max="2826" width="1.09765625" style="1" customWidth="1"/>
    <col min="2827" max="3073" width="9" style="1"/>
    <col min="3074" max="3074" width="1.09765625" style="1" customWidth="1"/>
    <col min="3075" max="3075" width="18.5" style="1" customWidth="1"/>
    <col min="3076" max="3076" width="23.09765625" style="1" customWidth="1"/>
    <col min="3077" max="3079" width="9.69921875" style="1" customWidth="1"/>
    <col min="3080" max="3081" width="11.09765625" style="1" customWidth="1"/>
    <col min="3082" max="3082" width="1.09765625" style="1" customWidth="1"/>
    <col min="3083" max="3329" width="9" style="1"/>
    <col min="3330" max="3330" width="1.09765625" style="1" customWidth="1"/>
    <col min="3331" max="3331" width="18.5" style="1" customWidth="1"/>
    <col min="3332" max="3332" width="23.09765625" style="1" customWidth="1"/>
    <col min="3333" max="3335" width="9.69921875" style="1" customWidth="1"/>
    <col min="3336" max="3337" width="11.09765625" style="1" customWidth="1"/>
    <col min="3338" max="3338" width="1.09765625" style="1" customWidth="1"/>
    <col min="3339" max="3585" width="9" style="1"/>
    <col min="3586" max="3586" width="1.09765625" style="1" customWidth="1"/>
    <col min="3587" max="3587" width="18.5" style="1" customWidth="1"/>
    <col min="3588" max="3588" width="23.09765625" style="1" customWidth="1"/>
    <col min="3589" max="3591" width="9.69921875" style="1" customWidth="1"/>
    <col min="3592" max="3593" width="11.09765625" style="1" customWidth="1"/>
    <col min="3594" max="3594" width="1.09765625" style="1" customWidth="1"/>
    <col min="3595" max="3841" width="9" style="1"/>
    <col min="3842" max="3842" width="1.09765625" style="1" customWidth="1"/>
    <col min="3843" max="3843" width="18.5" style="1" customWidth="1"/>
    <col min="3844" max="3844" width="23.09765625" style="1" customWidth="1"/>
    <col min="3845" max="3847" width="9.69921875" style="1" customWidth="1"/>
    <col min="3848" max="3849" width="11.09765625" style="1" customWidth="1"/>
    <col min="3850" max="3850" width="1.09765625" style="1" customWidth="1"/>
    <col min="3851" max="4097" width="9" style="1"/>
    <col min="4098" max="4098" width="1.09765625" style="1" customWidth="1"/>
    <col min="4099" max="4099" width="18.5" style="1" customWidth="1"/>
    <col min="4100" max="4100" width="23.09765625" style="1" customWidth="1"/>
    <col min="4101" max="4103" width="9.69921875" style="1" customWidth="1"/>
    <col min="4104" max="4105" width="11.09765625" style="1" customWidth="1"/>
    <col min="4106" max="4106" width="1.09765625" style="1" customWidth="1"/>
    <col min="4107" max="4353" width="9" style="1"/>
    <col min="4354" max="4354" width="1.09765625" style="1" customWidth="1"/>
    <col min="4355" max="4355" width="18.5" style="1" customWidth="1"/>
    <col min="4356" max="4356" width="23.09765625" style="1" customWidth="1"/>
    <col min="4357" max="4359" width="9.69921875" style="1" customWidth="1"/>
    <col min="4360" max="4361" width="11.09765625" style="1" customWidth="1"/>
    <col min="4362" max="4362" width="1.09765625" style="1" customWidth="1"/>
    <col min="4363" max="4609" width="9" style="1"/>
    <col min="4610" max="4610" width="1.09765625" style="1" customWidth="1"/>
    <col min="4611" max="4611" width="18.5" style="1" customWidth="1"/>
    <col min="4612" max="4612" width="23.09765625" style="1" customWidth="1"/>
    <col min="4613" max="4615" width="9.69921875" style="1" customWidth="1"/>
    <col min="4616" max="4617" width="11.09765625" style="1" customWidth="1"/>
    <col min="4618" max="4618" width="1.09765625" style="1" customWidth="1"/>
    <col min="4619" max="4865" width="9" style="1"/>
    <col min="4866" max="4866" width="1.09765625" style="1" customWidth="1"/>
    <col min="4867" max="4867" width="18.5" style="1" customWidth="1"/>
    <col min="4868" max="4868" width="23.09765625" style="1" customWidth="1"/>
    <col min="4869" max="4871" width="9.69921875" style="1" customWidth="1"/>
    <col min="4872" max="4873" width="11.09765625" style="1" customWidth="1"/>
    <col min="4874" max="4874" width="1.09765625" style="1" customWidth="1"/>
    <col min="4875" max="5121" width="9" style="1"/>
    <col min="5122" max="5122" width="1.09765625" style="1" customWidth="1"/>
    <col min="5123" max="5123" width="18.5" style="1" customWidth="1"/>
    <col min="5124" max="5124" width="23.09765625" style="1" customWidth="1"/>
    <col min="5125" max="5127" width="9.69921875" style="1" customWidth="1"/>
    <col min="5128" max="5129" width="11.09765625" style="1" customWidth="1"/>
    <col min="5130" max="5130" width="1.09765625" style="1" customWidth="1"/>
    <col min="5131" max="5377" width="9" style="1"/>
    <col min="5378" max="5378" width="1.09765625" style="1" customWidth="1"/>
    <col min="5379" max="5379" width="18.5" style="1" customWidth="1"/>
    <col min="5380" max="5380" width="23.09765625" style="1" customWidth="1"/>
    <col min="5381" max="5383" width="9.69921875" style="1" customWidth="1"/>
    <col min="5384" max="5385" width="11.09765625" style="1" customWidth="1"/>
    <col min="5386" max="5386" width="1.09765625" style="1" customWidth="1"/>
    <col min="5387" max="5633" width="9" style="1"/>
    <col min="5634" max="5634" width="1.09765625" style="1" customWidth="1"/>
    <col min="5635" max="5635" width="18.5" style="1" customWidth="1"/>
    <col min="5636" max="5636" width="23.09765625" style="1" customWidth="1"/>
    <col min="5637" max="5639" width="9.69921875" style="1" customWidth="1"/>
    <col min="5640" max="5641" width="11.09765625" style="1" customWidth="1"/>
    <col min="5642" max="5642" width="1.09765625" style="1" customWidth="1"/>
    <col min="5643" max="5889" width="9" style="1"/>
    <col min="5890" max="5890" width="1.09765625" style="1" customWidth="1"/>
    <col min="5891" max="5891" width="18.5" style="1" customWidth="1"/>
    <col min="5892" max="5892" width="23.09765625" style="1" customWidth="1"/>
    <col min="5893" max="5895" width="9.69921875" style="1" customWidth="1"/>
    <col min="5896" max="5897" width="11.09765625" style="1" customWidth="1"/>
    <col min="5898" max="5898" width="1.09765625" style="1" customWidth="1"/>
    <col min="5899" max="6145" width="9" style="1"/>
    <col min="6146" max="6146" width="1.09765625" style="1" customWidth="1"/>
    <col min="6147" max="6147" width="18.5" style="1" customWidth="1"/>
    <col min="6148" max="6148" width="23.09765625" style="1" customWidth="1"/>
    <col min="6149" max="6151" width="9.69921875" style="1" customWidth="1"/>
    <col min="6152" max="6153" width="11.09765625" style="1" customWidth="1"/>
    <col min="6154" max="6154" width="1.09765625" style="1" customWidth="1"/>
    <col min="6155" max="6401" width="9" style="1"/>
    <col min="6402" max="6402" width="1.09765625" style="1" customWidth="1"/>
    <col min="6403" max="6403" width="18.5" style="1" customWidth="1"/>
    <col min="6404" max="6404" width="23.09765625" style="1" customWidth="1"/>
    <col min="6405" max="6407" width="9.69921875" style="1" customWidth="1"/>
    <col min="6408" max="6409" width="11.09765625" style="1" customWidth="1"/>
    <col min="6410" max="6410" width="1.09765625" style="1" customWidth="1"/>
    <col min="6411" max="6657" width="9" style="1"/>
    <col min="6658" max="6658" width="1.09765625" style="1" customWidth="1"/>
    <col min="6659" max="6659" width="18.5" style="1" customWidth="1"/>
    <col min="6660" max="6660" width="23.09765625" style="1" customWidth="1"/>
    <col min="6661" max="6663" width="9.69921875" style="1" customWidth="1"/>
    <col min="6664" max="6665" width="11.09765625" style="1" customWidth="1"/>
    <col min="6666" max="6666" width="1.09765625" style="1" customWidth="1"/>
    <col min="6667" max="6913" width="9" style="1"/>
    <col min="6914" max="6914" width="1.09765625" style="1" customWidth="1"/>
    <col min="6915" max="6915" width="18.5" style="1" customWidth="1"/>
    <col min="6916" max="6916" width="23.09765625" style="1" customWidth="1"/>
    <col min="6917" max="6919" width="9.69921875" style="1" customWidth="1"/>
    <col min="6920" max="6921" width="11.09765625" style="1" customWidth="1"/>
    <col min="6922" max="6922" width="1.09765625" style="1" customWidth="1"/>
    <col min="6923" max="7169" width="9" style="1"/>
    <col min="7170" max="7170" width="1.09765625" style="1" customWidth="1"/>
    <col min="7171" max="7171" width="18.5" style="1" customWidth="1"/>
    <col min="7172" max="7172" width="23.09765625" style="1" customWidth="1"/>
    <col min="7173" max="7175" width="9.69921875" style="1" customWidth="1"/>
    <col min="7176" max="7177" width="11.09765625" style="1" customWidth="1"/>
    <col min="7178" max="7178" width="1.09765625" style="1" customWidth="1"/>
    <col min="7179" max="7425" width="9" style="1"/>
    <col min="7426" max="7426" width="1.09765625" style="1" customWidth="1"/>
    <col min="7427" max="7427" width="18.5" style="1" customWidth="1"/>
    <col min="7428" max="7428" width="23.09765625" style="1" customWidth="1"/>
    <col min="7429" max="7431" width="9.69921875" style="1" customWidth="1"/>
    <col min="7432" max="7433" width="11.09765625" style="1" customWidth="1"/>
    <col min="7434" max="7434" width="1.09765625" style="1" customWidth="1"/>
    <col min="7435" max="7681" width="9" style="1"/>
    <col min="7682" max="7682" width="1.09765625" style="1" customWidth="1"/>
    <col min="7683" max="7683" width="18.5" style="1" customWidth="1"/>
    <col min="7684" max="7684" width="23.09765625" style="1" customWidth="1"/>
    <col min="7685" max="7687" width="9.69921875" style="1" customWidth="1"/>
    <col min="7688" max="7689" width="11.09765625" style="1" customWidth="1"/>
    <col min="7690" max="7690" width="1.09765625" style="1" customWidth="1"/>
    <col min="7691" max="7937" width="9" style="1"/>
    <col min="7938" max="7938" width="1.09765625" style="1" customWidth="1"/>
    <col min="7939" max="7939" width="18.5" style="1" customWidth="1"/>
    <col min="7940" max="7940" width="23.09765625" style="1" customWidth="1"/>
    <col min="7941" max="7943" width="9.69921875" style="1" customWidth="1"/>
    <col min="7944" max="7945" width="11.09765625" style="1" customWidth="1"/>
    <col min="7946" max="7946" width="1.09765625" style="1" customWidth="1"/>
    <col min="7947" max="8193" width="9" style="1"/>
    <col min="8194" max="8194" width="1.09765625" style="1" customWidth="1"/>
    <col min="8195" max="8195" width="18.5" style="1" customWidth="1"/>
    <col min="8196" max="8196" width="23.09765625" style="1" customWidth="1"/>
    <col min="8197" max="8199" width="9.69921875" style="1" customWidth="1"/>
    <col min="8200" max="8201" width="11.09765625" style="1" customWidth="1"/>
    <col min="8202" max="8202" width="1.09765625" style="1" customWidth="1"/>
    <col min="8203" max="8449" width="9" style="1"/>
    <col min="8450" max="8450" width="1.09765625" style="1" customWidth="1"/>
    <col min="8451" max="8451" width="18.5" style="1" customWidth="1"/>
    <col min="8452" max="8452" width="23.09765625" style="1" customWidth="1"/>
    <col min="8453" max="8455" width="9.69921875" style="1" customWidth="1"/>
    <col min="8456" max="8457" width="11.09765625" style="1" customWidth="1"/>
    <col min="8458" max="8458" width="1.09765625" style="1" customWidth="1"/>
    <col min="8459" max="8705" width="9" style="1"/>
    <col min="8706" max="8706" width="1.09765625" style="1" customWidth="1"/>
    <col min="8707" max="8707" width="18.5" style="1" customWidth="1"/>
    <col min="8708" max="8708" width="23.09765625" style="1" customWidth="1"/>
    <col min="8709" max="8711" width="9.69921875" style="1" customWidth="1"/>
    <col min="8712" max="8713" width="11.09765625" style="1" customWidth="1"/>
    <col min="8714" max="8714" width="1.09765625" style="1" customWidth="1"/>
    <col min="8715" max="8961" width="9" style="1"/>
    <col min="8962" max="8962" width="1.09765625" style="1" customWidth="1"/>
    <col min="8963" max="8963" width="18.5" style="1" customWidth="1"/>
    <col min="8964" max="8964" width="23.09765625" style="1" customWidth="1"/>
    <col min="8965" max="8967" width="9.69921875" style="1" customWidth="1"/>
    <col min="8968" max="8969" width="11.09765625" style="1" customWidth="1"/>
    <col min="8970" max="8970" width="1.09765625" style="1" customWidth="1"/>
    <col min="8971" max="9217" width="9" style="1"/>
    <col min="9218" max="9218" width="1.09765625" style="1" customWidth="1"/>
    <col min="9219" max="9219" width="18.5" style="1" customWidth="1"/>
    <col min="9220" max="9220" width="23.09765625" style="1" customWidth="1"/>
    <col min="9221" max="9223" width="9.69921875" style="1" customWidth="1"/>
    <col min="9224" max="9225" width="11.09765625" style="1" customWidth="1"/>
    <col min="9226" max="9226" width="1.09765625" style="1" customWidth="1"/>
    <col min="9227" max="9473" width="9" style="1"/>
    <col min="9474" max="9474" width="1.09765625" style="1" customWidth="1"/>
    <col min="9475" max="9475" width="18.5" style="1" customWidth="1"/>
    <col min="9476" max="9476" width="23.09765625" style="1" customWidth="1"/>
    <col min="9477" max="9479" width="9.69921875" style="1" customWidth="1"/>
    <col min="9480" max="9481" width="11.09765625" style="1" customWidth="1"/>
    <col min="9482" max="9482" width="1.09765625" style="1" customWidth="1"/>
    <col min="9483" max="9729" width="9" style="1"/>
    <col min="9730" max="9730" width="1.09765625" style="1" customWidth="1"/>
    <col min="9731" max="9731" width="18.5" style="1" customWidth="1"/>
    <col min="9732" max="9732" width="23.09765625" style="1" customWidth="1"/>
    <col min="9733" max="9735" width="9.69921875" style="1" customWidth="1"/>
    <col min="9736" max="9737" width="11.09765625" style="1" customWidth="1"/>
    <col min="9738" max="9738" width="1.09765625" style="1" customWidth="1"/>
    <col min="9739" max="9985" width="9" style="1"/>
    <col min="9986" max="9986" width="1.09765625" style="1" customWidth="1"/>
    <col min="9987" max="9987" width="18.5" style="1" customWidth="1"/>
    <col min="9988" max="9988" width="23.09765625" style="1" customWidth="1"/>
    <col min="9989" max="9991" width="9.69921875" style="1" customWidth="1"/>
    <col min="9992" max="9993" width="11.09765625" style="1" customWidth="1"/>
    <col min="9994" max="9994" width="1.09765625" style="1" customWidth="1"/>
    <col min="9995" max="10241" width="9" style="1"/>
    <col min="10242" max="10242" width="1.09765625" style="1" customWidth="1"/>
    <col min="10243" max="10243" width="18.5" style="1" customWidth="1"/>
    <col min="10244" max="10244" width="23.09765625" style="1" customWidth="1"/>
    <col min="10245" max="10247" width="9.69921875" style="1" customWidth="1"/>
    <col min="10248" max="10249" width="11.09765625" style="1" customWidth="1"/>
    <col min="10250" max="10250" width="1.09765625" style="1" customWidth="1"/>
    <col min="10251" max="10497" width="9" style="1"/>
    <col min="10498" max="10498" width="1.09765625" style="1" customWidth="1"/>
    <col min="10499" max="10499" width="18.5" style="1" customWidth="1"/>
    <col min="10500" max="10500" width="23.09765625" style="1" customWidth="1"/>
    <col min="10501" max="10503" width="9.69921875" style="1" customWidth="1"/>
    <col min="10504" max="10505" width="11.09765625" style="1" customWidth="1"/>
    <col min="10506" max="10506" width="1.09765625" style="1" customWidth="1"/>
    <col min="10507" max="10753" width="9" style="1"/>
    <col min="10754" max="10754" width="1.09765625" style="1" customWidth="1"/>
    <col min="10755" max="10755" width="18.5" style="1" customWidth="1"/>
    <col min="10756" max="10756" width="23.09765625" style="1" customWidth="1"/>
    <col min="10757" max="10759" width="9.69921875" style="1" customWidth="1"/>
    <col min="10760" max="10761" width="11.09765625" style="1" customWidth="1"/>
    <col min="10762" max="10762" width="1.09765625" style="1" customWidth="1"/>
    <col min="10763" max="11009" width="9" style="1"/>
    <col min="11010" max="11010" width="1.09765625" style="1" customWidth="1"/>
    <col min="11011" max="11011" width="18.5" style="1" customWidth="1"/>
    <col min="11012" max="11012" width="23.09765625" style="1" customWidth="1"/>
    <col min="11013" max="11015" width="9.69921875" style="1" customWidth="1"/>
    <col min="11016" max="11017" width="11.09765625" style="1" customWidth="1"/>
    <col min="11018" max="11018" width="1.09765625" style="1" customWidth="1"/>
    <col min="11019" max="11265" width="9" style="1"/>
    <col min="11266" max="11266" width="1.09765625" style="1" customWidth="1"/>
    <col min="11267" max="11267" width="18.5" style="1" customWidth="1"/>
    <col min="11268" max="11268" width="23.09765625" style="1" customWidth="1"/>
    <col min="11269" max="11271" width="9.69921875" style="1" customWidth="1"/>
    <col min="11272" max="11273" width="11.09765625" style="1" customWidth="1"/>
    <col min="11274" max="11274" width="1.09765625" style="1" customWidth="1"/>
    <col min="11275" max="11521" width="9" style="1"/>
    <col min="11522" max="11522" width="1.09765625" style="1" customWidth="1"/>
    <col min="11523" max="11523" width="18.5" style="1" customWidth="1"/>
    <col min="11524" max="11524" width="23.09765625" style="1" customWidth="1"/>
    <col min="11525" max="11527" width="9.69921875" style="1" customWidth="1"/>
    <col min="11528" max="11529" width="11.09765625" style="1" customWidth="1"/>
    <col min="11530" max="11530" width="1.09765625" style="1" customWidth="1"/>
    <col min="11531" max="11777" width="9" style="1"/>
    <col min="11778" max="11778" width="1.09765625" style="1" customWidth="1"/>
    <col min="11779" max="11779" width="18.5" style="1" customWidth="1"/>
    <col min="11780" max="11780" width="23.09765625" style="1" customWidth="1"/>
    <col min="11781" max="11783" width="9.69921875" style="1" customWidth="1"/>
    <col min="11784" max="11785" width="11.09765625" style="1" customWidth="1"/>
    <col min="11786" max="11786" width="1.09765625" style="1" customWidth="1"/>
    <col min="11787" max="12033" width="9" style="1"/>
    <col min="12034" max="12034" width="1.09765625" style="1" customWidth="1"/>
    <col min="12035" max="12035" width="18.5" style="1" customWidth="1"/>
    <col min="12036" max="12036" width="23.09765625" style="1" customWidth="1"/>
    <col min="12037" max="12039" width="9.69921875" style="1" customWidth="1"/>
    <col min="12040" max="12041" width="11.09765625" style="1" customWidth="1"/>
    <col min="12042" max="12042" width="1.09765625" style="1" customWidth="1"/>
    <col min="12043" max="12289" width="9" style="1"/>
    <col min="12290" max="12290" width="1.09765625" style="1" customWidth="1"/>
    <col min="12291" max="12291" width="18.5" style="1" customWidth="1"/>
    <col min="12292" max="12292" width="23.09765625" style="1" customWidth="1"/>
    <col min="12293" max="12295" width="9.69921875" style="1" customWidth="1"/>
    <col min="12296" max="12297" width="11.09765625" style="1" customWidth="1"/>
    <col min="12298" max="12298" width="1.09765625" style="1" customWidth="1"/>
    <col min="12299" max="12545" width="9" style="1"/>
    <col min="12546" max="12546" width="1.09765625" style="1" customWidth="1"/>
    <col min="12547" max="12547" width="18.5" style="1" customWidth="1"/>
    <col min="12548" max="12548" width="23.09765625" style="1" customWidth="1"/>
    <col min="12549" max="12551" width="9.69921875" style="1" customWidth="1"/>
    <col min="12552" max="12553" width="11.09765625" style="1" customWidth="1"/>
    <col min="12554" max="12554" width="1.09765625" style="1" customWidth="1"/>
    <col min="12555" max="12801" width="9" style="1"/>
    <col min="12802" max="12802" width="1.09765625" style="1" customWidth="1"/>
    <col min="12803" max="12803" width="18.5" style="1" customWidth="1"/>
    <col min="12804" max="12804" width="23.09765625" style="1" customWidth="1"/>
    <col min="12805" max="12807" width="9.69921875" style="1" customWidth="1"/>
    <col min="12808" max="12809" width="11.09765625" style="1" customWidth="1"/>
    <col min="12810" max="12810" width="1.09765625" style="1" customWidth="1"/>
    <col min="12811" max="13057" width="9" style="1"/>
    <col min="13058" max="13058" width="1.09765625" style="1" customWidth="1"/>
    <col min="13059" max="13059" width="18.5" style="1" customWidth="1"/>
    <col min="13060" max="13060" width="23.09765625" style="1" customWidth="1"/>
    <col min="13061" max="13063" width="9.69921875" style="1" customWidth="1"/>
    <col min="13064" max="13065" width="11.09765625" style="1" customWidth="1"/>
    <col min="13066" max="13066" width="1.09765625" style="1" customWidth="1"/>
    <col min="13067" max="13313" width="9" style="1"/>
    <col min="13314" max="13314" width="1.09765625" style="1" customWidth="1"/>
    <col min="13315" max="13315" width="18.5" style="1" customWidth="1"/>
    <col min="13316" max="13316" width="23.09765625" style="1" customWidth="1"/>
    <col min="13317" max="13319" width="9.69921875" style="1" customWidth="1"/>
    <col min="13320" max="13321" width="11.09765625" style="1" customWidth="1"/>
    <col min="13322" max="13322" width="1.09765625" style="1" customWidth="1"/>
    <col min="13323" max="13569" width="9" style="1"/>
    <col min="13570" max="13570" width="1.09765625" style="1" customWidth="1"/>
    <col min="13571" max="13571" width="18.5" style="1" customWidth="1"/>
    <col min="13572" max="13572" width="23.09765625" style="1" customWidth="1"/>
    <col min="13573" max="13575" width="9.69921875" style="1" customWidth="1"/>
    <col min="13576" max="13577" width="11.09765625" style="1" customWidth="1"/>
    <col min="13578" max="13578" width="1.09765625" style="1" customWidth="1"/>
    <col min="13579" max="13825" width="9" style="1"/>
    <col min="13826" max="13826" width="1.09765625" style="1" customWidth="1"/>
    <col min="13827" max="13827" width="18.5" style="1" customWidth="1"/>
    <col min="13828" max="13828" width="23.09765625" style="1" customWidth="1"/>
    <col min="13829" max="13831" width="9.69921875" style="1" customWidth="1"/>
    <col min="13832" max="13833" width="11.09765625" style="1" customWidth="1"/>
    <col min="13834" max="13834" width="1.09765625" style="1" customWidth="1"/>
    <col min="13835" max="14081" width="9" style="1"/>
    <col min="14082" max="14082" width="1.09765625" style="1" customWidth="1"/>
    <col min="14083" max="14083" width="18.5" style="1" customWidth="1"/>
    <col min="14084" max="14084" width="23.09765625" style="1" customWidth="1"/>
    <col min="14085" max="14087" width="9.69921875" style="1" customWidth="1"/>
    <col min="14088" max="14089" width="11.09765625" style="1" customWidth="1"/>
    <col min="14090" max="14090" width="1.09765625" style="1" customWidth="1"/>
    <col min="14091" max="14337" width="9" style="1"/>
    <col min="14338" max="14338" width="1.09765625" style="1" customWidth="1"/>
    <col min="14339" max="14339" width="18.5" style="1" customWidth="1"/>
    <col min="14340" max="14340" width="23.09765625" style="1" customWidth="1"/>
    <col min="14341" max="14343" width="9.69921875" style="1" customWidth="1"/>
    <col min="14344" max="14345" width="11.09765625" style="1" customWidth="1"/>
    <col min="14346" max="14346" width="1.09765625" style="1" customWidth="1"/>
    <col min="14347" max="14593" width="9" style="1"/>
    <col min="14594" max="14594" width="1.09765625" style="1" customWidth="1"/>
    <col min="14595" max="14595" width="18.5" style="1" customWidth="1"/>
    <col min="14596" max="14596" width="23.09765625" style="1" customWidth="1"/>
    <col min="14597" max="14599" width="9.69921875" style="1" customWidth="1"/>
    <col min="14600" max="14601" width="11.09765625" style="1" customWidth="1"/>
    <col min="14602" max="14602" width="1.09765625" style="1" customWidth="1"/>
    <col min="14603" max="14849" width="9" style="1"/>
    <col min="14850" max="14850" width="1.09765625" style="1" customWidth="1"/>
    <col min="14851" max="14851" width="18.5" style="1" customWidth="1"/>
    <col min="14852" max="14852" width="23.09765625" style="1" customWidth="1"/>
    <col min="14853" max="14855" width="9.69921875" style="1" customWidth="1"/>
    <col min="14856" max="14857" width="11.09765625" style="1" customWidth="1"/>
    <col min="14858" max="14858" width="1.09765625" style="1" customWidth="1"/>
    <col min="14859" max="15105" width="9" style="1"/>
    <col min="15106" max="15106" width="1.09765625" style="1" customWidth="1"/>
    <col min="15107" max="15107" width="18.5" style="1" customWidth="1"/>
    <col min="15108" max="15108" width="23.09765625" style="1" customWidth="1"/>
    <col min="15109" max="15111" width="9.69921875" style="1" customWidth="1"/>
    <col min="15112" max="15113" width="11.09765625" style="1" customWidth="1"/>
    <col min="15114" max="15114" width="1.09765625" style="1" customWidth="1"/>
    <col min="15115" max="15361" width="9" style="1"/>
    <col min="15362" max="15362" width="1.09765625" style="1" customWidth="1"/>
    <col min="15363" max="15363" width="18.5" style="1" customWidth="1"/>
    <col min="15364" max="15364" width="23.09765625" style="1" customWidth="1"/>
    <col min="15365" max="15367" width="9.69921875" style="1" customWidth="1"/>
    <col min="15368" max="15369" width="11.09765625" style="1" customWidth="1"/>
    <col min="15370" max="15370" width="1.09765625" style="1" customWidth="1"/>
    <col min="15371" max="15617" width="9" style="1"/>
    <col min="15618" max="15618" width="1.09765625" style="1" customWidth="1"/>
    <col min="15619" max="15619" width="18.5" style="1" customWidth="1"/>
    <col min="15620" max="15620" width="23.09765625" style="1" customWidth="1"/>
    <col min="15621" max="15623" width="9.69921875" style="1" customWidth="1"/>
    <col min="15624" max="15625" width="11.09765625" style="1" customWidth="1"/>
    <col min="15626" max="15626" width="1.09765625" style="1" customWidth="1"/>
    <col min="15627" max="15873" width="9" style="1"/>
    <col min="15874" max="15874" width="1.09765625" style="1" customWidth="1"/>
    <col min="15875" max="15875" width="18.5" style="1" customWidth="1"/>
    <col min="15876" max="15876" width="23.09765625" style="1" customWidth="1"/>
    <col min="15877" max="15879" width="9.69921875" style="1" customWidth="1"/>
    <col min="15880" max="15881" width="11.09765625" style="1" customWidth="1"/>
    <col min="15882" max="15882" width="1.09765625" style="1" customWidth="1"/>
    <col min="15883" max="16129" width="9" style="1"/>
    <col min="16130" max="16130" width="1.09765625" style="1" customWidth="1"/>
    <col min="16131" max="16131" width="18.5" style="1" customWidth="1"/>
    <col min="16132" max="16132" width="23.09765625" style="1" customWidth="1"/>
    <col min="16133" max="16135" width="9.69921875" style="1" customWidth="1"/>
    <col min="16136" max="16137" width="11.09765625" style="1" customWidth="1"/>
    <col min="16138" max="16138" width="1.09765625" style="1" customWidth="1"/>
    <col min="16139" max="16384" width="9" style="1"/>
  </cols>
  <sheetData>
    <row r="1" spans="1:13" s="5" customFormat="1" ht="21.75" customHeight="1">
      <c r="B1" s="2" t="s">
        <v>109</v>
      </c>
      <c r="C1" s="3"/>
      <c r="D1" s="167"/>
      <c r="E1" s="167"/>
      <c r="F1" s="167"/>
      <c r="G1" s="167"/>
      <c r="H1" s="167"/>
      <c r="I1" s="4"/>
    </row>
    <row r="2" spans="1:13" s="9" customFormat="1" ht="15.75" customHeight="1">
      <c r="B2" s="168" t="s">
        <v>2</v>
      </c>
      <c r="C2" s="169"/>
      <c r="D2" s="170" t="s">
        <v>3</v>
      </c>
      <c r="E2" s="171"/>
      <c r="F2" s="172"/>
      <c r="G2" s="6"/>
      <c r="H2" s="7"/>
      <c r="I2" s="8"/>
    </row>
    <row r="3" spans="1:13" s="9" customFormat="1" ht="19.5" customHeight="1">
      <c r="B3" s="10" t="s">
        <v>6</v>
      </c>
      <c r="C3" s="10" t="s">
        <v>7</v>
      </c>
      <c r="D3" s="35">
        <v>1.5</v>
      </c>
      <c r="E3" s="36">
        <v>1.8</v>
      </c>
      <c r="F3" s="37">
        <v>2</v>
      </c>
      <c r="G3" s="11" t="s">
        <v>4</v>
      </c>
      <c r="H3" s="12" t="s">
        <v>5</v>
      </c>
      <c r="I3" s="8"/>
    </row>
    <row r="4" spans="1:13" ht="22.5" customHeight="1">
      <c r="A4" s="1">
        <v>1</v>
      </c>
      <c r="B4" s="40" t="s">
        <v>52</v>
      </c>
      <c r="C4" s="14" t="s">
        <v>66</v>
      </c>
      <c r="D4" s="15">
        <v>150.88999999999999</v>
      </c>
      <c r="E4" s="16">
        <v>181.06</v>
      </c>
      <c r="F4" s="16">
        <v>201.18</v>
      </c>
      <c r="G4" s="16">
        <v>130.77000000000001</v>
      </c>
      <c r="H4" s="17">
        <v>100.59</v>
      </c>
      <c r="I4" s="13"/>
      <c r="J4" s="1" t="str">
        <f>CONCATENATE(B4,C4)</f>
        <v>たまねぎ（即売）４月１日～４月30日</v>
      </c>
      <c r="K4" s="1">
        <f>A4</f>
        <v>1</v>
      </c>
      <c r="M4" t="s">
        <v>174</v>
      </c>
    </row>
    <row r="5" spans="1:13" ht="22.5" customHeight="1">
      <c r="A5" s="1">
        <v>2</v>
      </c>
      <c r="B5" s="40" t="s">
        <v>52</v>
      </c>
      <c r="C5" s="18" t="s">
        <v>77</v>
      </c>
      <c r="D5" s="19">
        <v>135.35</v>
      </c>
      <c r="E5" s="19">
        <v>162.41</v>
      </c>
      <c r="F5" s="19">
        <v>180.46</v>
      </c>
      <c r="G5" s="20">
        <v>99.25</v>
      </c>
      <c r="H5" s="21">
        <v>90.23</v>
      </c>
      <c r="I5" s="13"/>
      <c r="J5" s="1" t="str">
        <f t="shared" ref="J5:J68" si="0">CONCATENATE(B5,C5)</f>
        <v>たまねぎ（即売）５月１日～６月30日</v>
      </c>
      <c r="K5" s="1">
        <f>A5</f>
        <v>2</v>
      </c>
      <c r="M5" s="75" t="s">
        <v>173</v>
      </c>
    </row>
    <row r="6" spans="1:13" ht="22.5" customHeight="1">
      <c r="A6" s="1">
        <v>3</v>
      </c>
      <c r="B6" s="40" t="s">
        <v>52</v>
      </c>
      <c r="C6" s="18" t="s">
        <v>87</v>
      </c>
      <c r="D6" s="19">
        <v>122.31</v>
      </c>
      <c r="E6" s="19">
        <v>146.77000000000001</v>
      </c>
      <c r="F6" s="19">
        <v>163.08000000000001</v>
      </c>
      <c r="G6" s="20">
        <v>106</v>
      </c>
      <c r="H6" s="21">
        <v>81.540000000000006</v>
      </c>
      <c r="I6" s="13"/>
      <c r="J6" s="1" t="str">
        <f t="shared" si="0"/>
        <v>たまねぎ（即売）８月１日～12月31日</v>
      </c>
      <c r="K6" s="1">
        <f>A6</f>
        <v>3</v>
      </c>
    </row>
    <row r="7" spans="1:13" ht="22.5" customHeight="1">
      <c r="A7" s="1">
        <v>4</v>
      </c>
      <c r="B7" s="68" t="s">
        <v>52</v>
      </c>
      <c r="C7" s="18" t="s">
        <v>78</v>
      </c>
      <c r="D7" s="19">
        <v>123.2</v>
      </c>
      <c r="E7" s="19">
        <v>147.83000000000001</v>
      </c>
      <c r="F7" s="19">
        <v>164.26</v>
      </c>
      <c r="G7" s="20">
        <v>106.77</v>
      </c>
      <c r="H7" s="21">
        <v>82.13</v>
      </c>
      <c r="I7" s="13"/>
      <c r="J7" s="1" t="str">
        <f t="shared" si="0"/>
        <v>たまねぎ（即売）１月１日～３月31日</v>
      </c>
      <c r="K7" s="1">
        <f t="shared" ref="K7:K70" si="1">A7</f>
        <v>4</v>
      </c>
    </row>
    <row r="8" spans="1:13" ht="22.5" customHeight="1">
      <c r="A8" s="1">
        <v>5</v>
      </c>
      <c r="B8" s="39" t="s">
        <v>54</v>
      </c>
      <c r="C8" s="18" t="s">
        <v>67</v>
      </c>
      <c r="D8" s="19">
        <v>222.54</v>
      </c>
      <c r="E8" s="19">
        <v>267.05</v>
      </c>
      <c r="F8" s="19">
        <v>296.72000000000003</v>
      </c>
      <c r="G8" s="20">
        <v>192.87</v>
      </c>
      <c r="H8" s="21">
        <v>148.36000000000001</v>
      </c>
      <c r="I8" s="13"/>
      <c r="J8" s="1" t="str">
        <f t="shared" si="0"/>
        <v>たまねぎ（貯蔵）11月１日～12月31日</v>
      </c>
      <c r="K8" s="1">
        <f t="shared" si="1"/>
        <v>5</v>
      </c>
    </row>
    <row r="9" spans="1:13" ht="22.5" customHeight="1">
      <c r="A9" s="1">
        <v>6</v>
      </c>
      <c r="B9" s="39" t="s">
        <v>54</v>
      </c>
      <c r="C9" s="18" t="s">
        <v>78</v>
      </c>
      <c r="D9" s="19">
        <v>236.84</v>
      </c>
      <c r="E9" s="19">
        <v>284.2</v>
      </c>
      <c r="F9" s="19">
        <v>315.77999999999997</v>
      </c>
      <c r="G9" s="20">
        <v>205.26</v>
      </c>
      <c r="H9" s="21">
        <v>157.88999999999999</v>
      </c>
      <c r="I9" s="13"/>
      <c r="J9" s="1" t="str">
        <f t="shared" si="0"/>
        <v>たまねぎ（貯蔵）１月１日～３月31日</v>
      </c>
      <c r="K9" s="1">
        <f t="shared" si="1"/>
        <v>6</v>
      </c>
    </row>
    <row r="10" spans="1:13" ht="22.5" customHeight="1">
      <c r="A10" s="1">
        <v>7</v>
      </c>
      <c r="B10" s="39" t="s">
        <v>8</v>
      </c>
      <c r="C10" s="18" t="s">
        <v>56</v>
      </c>
      <c r="D10" s="19">
        <v>128.69999999999999</v>
      </c>
      <c r="E10" s="19">
        <v>154.44</v>
      </c>
      <c r="F10" s="19">
        <v>171.6</v>
      </c>
      <c r="G10" s="20">
        <v>102.96</v>
      </c>
      <c r="H10" s="21">
        <v>85.8</v>
      </c>
      <c r="I10" s="13"/>
      <c r="J10" s="1" t="str">
        <f t="shared" si="0"/>
        <v>キャベツ４月１日～５月20日</v>
      </c>
      <c r="K10" s="1">
        <f t="shared" si="1"/>
        <v>7</v>
      </c>
    </row>
    <row r="11" spans="1:13" ht="22.5" customHeight="1">
      <c r="A11" s="1">
        <v>8</v>
      </c>
      <c r="B11" s="39" t="s">
        <v>8</v>
      </c>
      <c r="C11" s="18" t="s">
        <v>70</v>
      </c>
      <c r="D11" s="19">
        <v>111.78</v>
      </c>
      <c r="E11" s="19">
        <v>134.13999999999999</v>
      </c>
      <c r="F11" s="19">
        <v>149.04</v>
      </c>
      <c r="G11" s="20">
        <v>96.88</v>
      </c>
      <c r="H11" s="21">
        <v>74.52</v>
      </c>
      <c r="I11" s="13"/>
      <c r="J11" s="1" t="str">
        <f t="shared" si="0"/>
        <v>キャベツ５月21日～６月30日</v>
      </c>
      <c r="K11" s="1">
        <f t="shared" si="1"/>
        <v>8</v>
      </c>
    </row>
    <row r="12" spans="1:13" ht="22.5" customHeight="1">
      <c r="A12" s="1">
        <v>9</v>
      </c>
      <c r="B12" s="39" t="s">
        <v>8</v>
      </c>
      <c r="C12" s="18" t="s">
        <v>81</v>
      </c>
      <c r="D12" s="19">
        <v>127.32</v>
      </c>
      <c r="E12" s="19">
        <v>152.78</v>
      </c>
      <c r="F12" s="19">
        <v>169.76</v>
      </c>
      <c r="G12" s="20">
        <v>101.86</v>
      </c>
      <c r="H12" s="21">
        <v>84.88</v>
      </c>
      <c r="I12" s="13"/>
      <c r="J12" s="1" t="str">
        <f t="shared" si="0"/>
        <v>キャベツ７月１日～10月31日</v>
      </c>
      <c r="K12" s="1">
        <f t="shared" si="1"/>
        <v>9</v>
      </c>
    </row>
    <row r="13" spans="1:13" ht="22.5" customHeight="1">
      <c r="A13" s="1">
        <v>10</v>
      </c>
      <c r="B13" s="39" t="s">
        <v>8</v>
      </c>
      <c r="C13" s="18" t="s">
        <v>67</v>
      </c>
      <c r="D13" s="19">
        <v>115.91</v>
      </c>
      <c r="E13" s="19">
        <v>139.09</v>
      </c>
      <c r="F13" s="19">
        <v>154.54</v>
      </c>
      <c r="G13" s="20">
        <v>100.45</v>
      </c>
      <c r="H13" s="21">
        <v>77.27</v>
      </c>
      <c r="I13" s="13"/>
      <c r="J13" s="1" t="str">
        <f t="shared" si="0"/>
        <v>キャベツ11月１日～12月31日</v>
      </c>
      <c r="K13" s="1">
        <f t="shared" si="1"/>
        <v>10</v>
      </c>
    </row>
    <row r="14" spans="1:13" ht="22.5" customHeight="1">
      <c r="A14" s="1">
        <v>11</v>
      </c>
      <c r="B14" s="39" t="s">
        <v>8</v>
      </c>
      <c r="C14" s="18" t="s">
        <v>78</v>
      </c>
      <c r="D14" s="19">
        <v>133.94</v>
      </c>
      <c r="E14" s="19">
        <v>160.72</v>
      </c>
      <c r="F14" s="19">
        <v>178.58</v>
      </c>
      <c r="G14" s="20">
        <v>116.08</v>
      </c>
      <c r="H14" s="21">
        <v>89.29</v>
      </c>
      <c r="I14" s="13"/>
      <c r="J14" s="1" t="str">
        <f t="shared" si="0"/>
        <v>キャベツ１月１日～３月31日</v>
      </c>
      <c r="K14" s="1">
        <f t="shared" si="1"/>
        <v>11</v>
      </c>
    </row>
    <row r="15" spans="1:13" ht="22.5" customHeight="1">
      <c r="A15" s="1">
        <v>12</v>
      </c>
      <c r="B15" s="39" t="s">
        <v>9</v>
      </c>
      <c r="C15" s="18" t="s">
        <v>57</v>
      </c>
      <c r="D15" s="19">
        <v>339.38</v>
      </c>
      <c r="E15" s="19">
        <v>407.25</v>
      </c>
      <c r="F15" s="19">
        <v>452.5</v>
      </c>
      <c r="G15" s="20">
        <v>294.13</v>
      </c>
      <c r="H15" s="21">
        <v>226.25</v>
      </c>
      <c r="I15" s="13"/>
      <c r="J15" s="1" t="str">
        <f t="shared" si="0"/>
        <v>きゅうり５月１日～６月30日</v>
      </c>
      <c r="K15" s="1">
        <f t="shared" si="1"/>
        <v>12</v>
      </c>
    </row>
    <row r="16" spans="1:13" ht="22.5" customHeight="1">
      <c r="A16" s="1">
        <v>13</v>
      </c>
      <c r="B16" s="41" t="s">
        <v>9</v>
      </c>
      <c r="C16" s="18" t="s">
        <v>71</v>
      </c>
      <c r="D16" s="19">
        <v>321.64999999999998</v>
      </c>
      <c r="E16" s="19">
        <v>385.97</v>
      </c>
      <c r="F16" s="19">
        <v>428.86</v>
      </c>
      <c r="G16" s="20">
        <v>278.76</v>
      </c>
      <c r="H16" s="21">
        <v>214.43</v>
      </c>
      <c r="I16" s="13"/>
      <c r="J16" s="1" t="str">
        <f t="shared" si="0"/>
        <v>きゅうり７月１日～９月30日</v>
      </c>
      <c r="K16" s="1">
        <f t="shared" si="1"/>
        <v>13</v>
      </c>
    </row>
    <row r="17" spans="1:11" ht="22.5" customHeight="1">
      <c r="A17" s="1">
        <v>14</v>
      </c>
      <c r="B17" s="39" t="s">
        <v>9</v>
      </c>
      <c r="C17" s="18" t="s">
        <v>82</v>
      </c>
      <c r="D17" s="19">
        <v>390.93</v>
      </c>
      <c r="E17" s="19">
        <v>469.12</v>
      </c>
      <c r="F17" s="19">
        <v>521.24</v>
      </c>
      <c r="G17" s="20">
        <v>338.81</v>
      </c>
      <c r="H17" s="21">
        <v>260.62</v>
      </c>
      <c r="I17" s="13"/>
      <c r="J17" s="1" t="str">
        <f t="shared" si="0"/>
        <v>きゅうり10月１日～11月30日</v>
      </c>
      <c r="K17" s="1">
        <f t="shared" si="1"/>
        <v>14</v>
      </c>
    </row>
    <row r="18" spans="1:11" ht="22.5" customHeight="1">
      <c r="A18" s="1">
        <v>15</v>
      </c>
      <c r="B18" s="39" t="s">
        <v>9</v>
      </c>
      <c r="C18" s="18" t="s">
        <v>88</v>
      </c>
      <c r="D18" s="19">
        <v>650.58000000000004</v>
      </c>
      <c r="E18" s="19">
        <v>780.7</v>
      </c>
      <c r="F18" s="19">
        <v>867.44</v>
      </c>
      <c r="G18" s="20">
        <v>563.84</v>
      </c>
      <c r="H18" s="21">
        <v>433.72</v>
      </c>
      <c r="I18" s="13"/>
      <c r="J18" s="1" t="str">
        <f t="shared" si="0"/>
        <v>きゅうり11月21日～12月31日</v>
      </c>
      <c r="K18" s="1">
        <f t="shared" si="1"/>
        <v>15</v>
      </c>
    </row>
    <row r="19" spans="1:11" ht="22.5" customHeight="1">
      <c r="A19" s="1">
        <v>16</v>
      </c>
      <c r="B19" s="39" t="s">
        <v>9</v>
      </c>
      <c r="C19" s="18" t="s">
        <v>142</v>
      </c>
      <c r="D19" s="19">
        <v>518.92999999999995</v>
      </c>
      <c r="E19" s="19">
        <v>622.71</v>
      </c>
      <c r="F19" s="19">
        <v>691.9</v>
      </c>
      <c r="G19" s="20">
        <v>380.55</v>
      </c>
      <c r="H19" s="21">
        <v>345.95</v>
      </c>
      <c r="I19" s="13"/>
      <c r="J19" s="1" t="str">
        <f t="shared" si="0"/>
        <v>きゅうり１月１日～２月28日</v>
      </c>
      <c r="K19" s="1">
        <f t="shared" si="1"/>
        <v>16</v>
      </c>
    </row>
    <row r="20" spans="1:11" ht="22.5" customHeight="1">
      <c r="A20" s="1">
        <v>17</v>
      </c>
      <c r="B20" s="39" t="s">
        <v>9</v>
      </c>
      <c r="C20" s="18" t="s">
        <v>94</v>
      </c>
      <c r="D20" s="19">
        <v>445.31</v>
      </c>
      <c r="E20" s="19">
        <v>534.37</v>
      </c>
      <c r="F20" s="19">
        <v>593.74</v>
      </c>
      <c r="G20" s="20">
        <v>326.56</v>
      </c>
      <c r="H20" s="21">
        <v>296.87</v>
      </c>
      <c r="I20" s="13"/>
      <c r="J20" s="1" t="str">
        <f t="shared" si="0"/>
        <v>きゅうり３月１日～３月31日</v>
      </c>
      <c r="K20" s="1">
        <f t="shared" si="1"/>
        <v>17</v>
      </c>
    </row>
    <row r="21" spans="1:11" ht="22.5" customHeight="1">
      <c r="A21" s="1">
        <v>18</v>
      </c>
      <c r="B21" s="39" t="s">
        <v>10</v>
      </c>
      <c r="C21" s="18" t="s">
        <v>58</v>
      </c>
      <c r="D21" s="19">
        <v>505.14</v>
      </c>
      <c r="E21" s="19">
        <v>606.16999999999996</v>
      </c>
      <c r="F21" s="19">
        <v>673.52</v>
      </c>
      <c r="G21" s="20">
        <v>437.79</v>
      </c>
      <c r="H21" s="21">
        <v>336.76</v>
      </c>
      <c r="I21" s="13"/>
      <c r="J21" s="1" t="str">
        <f t="shared" si="0"/>
        <v>さといも６月１日～７月31日</v>
      </c>
      <c r="K21" s="1">
        <f t="shared" si="1"/>
        <v>18</v>
      </c>
    </row>
    <row r="22" spans="1:11" ht="22.5" customHeight="1">
      <c r="A22" s="1">
        <v>19</v>
      </c>
      <c r="B22" s="39" t="s">
        <v>10</v>
      </c>
      <c r="C22" s="18" t="s">
        <v>72</v>
      </c>
      <c r="D22" s="19">
        <v>395.93</v>
      </c>
      <c r="E22" s="19">
        <v>475.11</v>
      </c>
      <c r="F22" s="19">
        <v>527.9</v>
      </c>
      <c r="G22" s="20">
        <v>343.14</v>
      </c>
      <c r="H22" s="21">
        <v>263.95</v>
      </c>
      <c r="I22" s="13"/>
      <c r="J22" s="1" t="str">
        <f t="shared" si="0"/>
        <v>さといも８月１日～９月30日</v>
      </c>
      <c r="K22" s="1">
        <f t="shared" si="1"/>
        <v>19</v>
      </c>
    </row>
    <row r="23" spans="1:11" ht="22.5" customHeight="1">
      <c r="A23" s="1">
        <v>20</v>
      </c>
      <c r="B23" s="39" t="s">
        <v>10</v>
      </c>
      <c r="C23" s="18" t="s">
        <v>83</v>
      </c>
      <c r="D23" s="19">
        <v>346.65</v>
      </c>
      <c r="E23" s="19">
        <v>415.98</v>
      </c>
      <c r="F23" s="19">
        <v>462.2</v>
      </c>
      <c r="G23" s="20">
        <v>300.43</v>
      </c>
      <c r="H23" s="21">
        <v>231.1</v>
      </c>
      <c r="I23" s="13"/>
      <c r="J23" s="1" t="str">
        <f t="shared" si="0"/>
        <v>さといも10月１日～12月31日</v>
      </c>
      <c r="K23" s="1">
        <f t="shared" si="1"/>
        <v>20</v>
      </c>
    </row>
    <row r="24" spans="1:11" ht="22.5" customHeight="1">
      <c r="A24" s="1">
        <v>21</v>
      </c>
      <c r="B24" s="39" t="s">
        <v>10</v>
      </c>
      <c r="C24" s="18" t="s">
        <v>78</v>
      </c>
      <c r="D24" s="19">
        <v>344.24</v>
      </c>
      <c r="E24" s="19">
        <v>413.08</v>
      </c>
      <c r="F24" s="19">
        <v>458.98</v>
      </c>
      <c r="G24" s="20">
        <v>298.33999999999997</v>
      </c>
      <c r="H24" s="21">
        <v>229.49</v>
      </c>
      <c r="I24" s="13"/>
      <c r="J24" s="1" t="str">
        <f t="shared" si="0"/>
        <v>さといも１月１日～３月31日</v>
      </c>
      <c r="K24" s="1">
        <f t="shared" si="1"/>
        <v>21</v>
      </c>
    </row>
    <row r="25" spans="1:11" ht="22.5" customHeight="1">
      <c r="A25" s="1">
        <v>22</v>
      </c>
      <c r="B25" s="39" t="s">
        <v>140</v>
      </c>
      <c r="C25" s="18" t="s">
        <v>106</v>
      </c>
      <c r="D25" s="19">
        <v>161.69999999999999</v>
      </c>
      <c r="E25" s="19">
        <v>194.04</v>
      </c>
      <c r="F25" s="19">
        <v>215.6</v>
      </c>
      <c r="G25" s="20">
        <v>118.58</v>
      </c>
      <c r="H25" s="21">
        <v>107.8</v>
      </c>
      <c r="I25" s="13"/>
      <c r="J25" s="1" t="str">
        <f t="shared" si="0"/>
        <v>たまねぎ７月１日～10月31日</v>
      </c>
      <c r="K25" s="1">
        <f t="shared" si="1"/>
        <v>22</v>
      </c>
    </row>
    <row r="26" spans="1:11" ht="22.5" customHeight="1">
      <c r="A26" s="1">
        <v>23</v>
      </c>
      <c r="B26" s="39" t="s">
        <v>11</v>
      </c>
      <c r="C26" s="18" t="s">
        <v>59</v>
      </c>
      <c r="D26" s="19">
        <v>122</v>
      </c>
      <c r="E26" s="19">
        <v>146.38999999999999</v>
      </c>
      <c r="F26" s="19">
        <v>162.66</v>
      </c>
      <c r="G26" s="20">
        <v>89.46</v>
      </c>
      <c r="H26" s="21">
        <v>81.33</v>
      </c>
      <c r="I26" s="13"/>
      <c r="J26" s="1" t="str">
        <f t="shared" si="0"/>
        <v>だいこん４月１日～６月30日</v>
      </c>
      <c r="K26" s="1">
        <f t="shared" si="1"/>
        <v>23</v>
      </c>
    </row>
    <row r="27" spans="1:11" ht="22.5" customHeight="1">
      <c r="A27" s="1">
        <v>24</v>
      </c>
      <c r="B27" s="39" t="s">
        <v>11</v>
      </c>
      <c r="C27" s="18" t="s">
        <v>68</v>
      </c>
      <c r="D27" s="19">
        <v>145.38</v>
      </c>
      <c r="E27" s="19">
        <v>174.46</v>
      </c>
      <c r="F27" s="19">
        <v>193.84</v>
      </c>
      <c r="G27" s="20">
        <v>106.61</v>
      </c>
      <c r="H27" s="21">
        <v>96.92</v>
      </c>
      <c r="I27" s="13"/>
      <c r="J27" s="1" t="str">
        <f t="shared" si="0"/>
        <v>だいこん７月１日～９月30日</v>
      </c>
      <c r="K27" s="1">
        <f t="shared" si="1"/>
        <v>24</v>
      </c>
    </row>
    <row r="28" spans="1:11" ht="22.5" customHeight="1">
      <c r="A28" s="1">
        <v>25</v>
      </c>
      <c r="B28" s="39" t="s">
        <v>11</v>
      </c>
      <c r="C28" s="18" t="s">
        <v>83</v>
      </c>
      <c r="D28" s="19">
        <v>104.94</v>
      </c>
      <c r="E28" s="19">
        <v>125.93</v>
      </c>
      <c r="F28" s="19">
        <v>139.91999999999999</v>
      </c>
      <c r="G28" s="20">
        <v>90.95</v>
      </c>
      <c r="H28" s="21">
        <v>69.959999999999994</v>
      </c>
      <c r="I28" s="13"/>
      <c r="J28" s="1" t="str">
        <f t="shared" si="0"/>
        <v>だいこん10月１日～12月31日</v>
      </c>
      <c r="K28" s="1">
        <f t="shared" si="1"/>
        <v>25</v>
      </c>
    </row>
    <row r="29" spans="1:11" ht="22.5" customHeight="1">
      <c r="A29" s="1">
        <v>26</v>
      </c>
      <c r="B29" s="39" t="s">
        <v>11</v>
      </c>
      <c r="C29" s="18" t="s">
        <v>78</v>
      </c>
      <c r="D29" s="19">
        <v>119.43</v>
      </c>
      <c r="E29" s="19">
        <v>143.32</v>
      </c>
      <c r="F29" s="19">
        <v>159.24</v>
      </c>
      <c r="G29" s="20">
        <v>103.51</v>
      </c>
      <c r="H29" s="21">
        <v>79.62</v>
      </c>
      <c r="I29" s="13"/>
      <c r="J29" s="1" t="str">
        <f t="shared" si="0"/>
        <v>だいこん１月１日～３月31日</v>
      </c>
      <c r="K29" s="1">
        <f t="shared" si="1"/>
        <v>26</v>
      </c>
    </row>
    <row r="30" spans="1:11" ht="22.5" customHeight="1">
      <c r="A30" s="1">
        <v>27</v>
      </c>
      <c r="B30" s="38" t="s">
        <v>33</v>
      </c>
      <c r="C30" s="18" t="s">
        <v>57</v>
      </c>
      <c r="D30" s="19">
        <v>762.23</v>
      </c>
      <c r="E30" s="19">
        <v>914.67</v>
      </c>
      <c r="F30" s="19">
        <v>1016.3</v>
      </c>
      <c r="G30" s="20">
        <v>660.6</v>
      </c>
      <c r="H30" s="21">
        <v>508.15</v>
      </c>
      <c r="I30" s="13"/>
      <c r="J30" s="1" t="str">
        <f t="shared" si="0"/>
        <v>トマト（ミニトマト）５月１日～６月30日</v>
      </c>
      <c r="K30" s="1">
        <f t="shared" si="1"/>
        <v>27</v>
      </c>
    </row>
    <row r="31" spans="1:11" ht="22.5" customHeight="1">
      <c r="A31" s="1">
        <v>28</v>
      </c>
      <c r="B31" s="38" t="s">
        <v>33</v>
      </c>
      <c r="C31" s="18" t="s">
        <v>68</v>
      </c>
      <c r="D31" s="19">
        <v>799.25</v>
      </c>
      <c r="E31" s="19">
        <v>959.09</v>
      </c>
      <c r="F31" s="19">
        <v>1065.6600000000001</v>
      </c>
      <c r="G31" s="20">
        <v>692.68</v>
      </c>
      <c r="H31" s="21">
        <v>532.83000000000004</v>
      </c>
      <c r="I31" s="13"/>
      <c r="J31" s="1" t="str">
        <f t="shared" si="0"/>
        <v>トマト（ミニトマト）７月１日～９月30日</v>
      </c>
      <c r="K31" s="1">
        <f t="shared" si="1"/>
        <v>28</v>
      </c>
    </row>
    <row r="32" spans="1:11" ht="22.5" customHeight="1">
      <c r="A32" s="1">
        <v>29</v>
      </c>
      <c r="B32" s="38" t="s">
        <v>33</v>
      </c>
      <c r="C32" s="18" t="s">
        <v>84</v>
      </c>
      <c r="D32" s="19">
        <v>936.72</v>
      </c>
      <c r="E32" s="19">
        <v>1124.06</v>
      </c>
      <c r="F32" s="19">
        <v>1248.96</v>
      </c>
      <c r="G32" s="20">
        <v>811.82</v>
      </c>
      <c r="H32" s="21">
        <v>624.48</v>
      </c>
      <c r="I32" s="13"/>
      <c r="J32" s="1" t="str">
        <f t="shared" si="0"/>
        <v>トマト（ミニトマト）10月１日～11月30日</v>
      </c>
      <c r="K32" s="1">
        <f t="shared" si="1"/>
        <v>29</v>
      </c>
    </row>
    <row r="33" spans="1:11" ht="22.5" customHeight="1">
      <c r="A33" s="1">
        <v>30</v>
      </c>
      <c r="B33" s="38" t="s">
        <v>33</v>
      </c>
      <c r="C33" s="18" t="s">
        <v>89</v>
      </c>
      <c r="D33" s="19">
        <v>920.48</v>
      </c>
      <c r="E33" s="19">
        <v>1104.57</v>
      </c>
      <c r="F33" s="19">
        <v>1227.3</v>
      </c>
      <c r="G33" s="20">
        <v>797.75</v>
      </c>
      <c r="H33" s="21">
        <v>613.65</v>
      </c>
      <c r="I33" s="13"/>
      <c r="J33" s="1" t="str">
        <f t="shared" si="0"/>
        <v>トマト（ミニトマト）12月１日～12月31日</v>
      </c>
      <c r="K33" s="1">
        <f t="shared" si="1"/>
        <v>30</v>
      </c>
    </row>
    <row r="34" spans="1:11" ht="22.5" customHeight="1">
      <c r="A34" s="1">
        <v>31</v>
      </c>
      <c r="B34" s="38" t="s">
        <v>33</v>
      </c>
      <c r="C34" s="18" t="s">
        <v>142</v>
      </c>
      <c r="D34" s="19">
        <v>974.22</v>
      </c>
      <c r="E34" s="19">
        <v>1169.06</v>
      </c>
      <c r="F34" s="19">
        <v>1298.96</v>
      </c>
      <c r="G34" s="20">
        <v>779.38</v>
      </c>
      <c r="H34" s="21">
        <v>649.48</v>
      </c>
      <c r="I34" s="13"/>
      <c r="J34" s="1" t="str">
        <f t="shared" si="0"/>
        <v>トマト（ミニトマト）１月１日～２月28日</v>
      </c>
      <c r="K34" s="1">
        <f t="shared" si="1"/>
        <v>31</v>
      </c>
    </row>
    <row r="35" spans="1:11" ht="22.5" customHeight="1">
      <c r="A35" s="1">
        <v>32</v>
      </c>
      <c r="B35" s="38" t="s">
        <v>33</v>
      </c>
      <c r="C35" s="18" t="s">
        <v>94</v>
      </c>
      <c r="D35" s="19">
        <v>877.89</v>
      </c>
      <c r="E35" s="19">
        <v>1053.47</v>
      </c>
      <c r="F35" s="19">
        <v>1170.52</v>
      </c>
      <c r="G35" s="20">
        <v>702.31</v>
      </c>
      <c r="H35" s="21">
        <v>585.26</v>
      </c>
      <c r="I35" s="13"/>
      <c r="J35" s="1" t="str">
        <f t="shared" si="0"/>
        <v>トマト（ミニトマト）３月１日～３月31日</v>
      </c>
      <c r="K35" s="1">
        <f t="shared" si="1"/>
        <v>32</v>
      </c>
    </row>
    <row r="36" spans="1:11" ht="22.5" customHeight="1">
      <c r="A36" s="1">
        <v>33</v>
      </c>
      <c r="B36" s="38" t="s">
        <v>107</v>
      </c>
      <c r="C36" s="18" t="s">
        <v>57</v>
      </c>
      <c r="D36" s="19">
        <v>447.71</v>
      </c>
      <c r="E36" s="19">
        <v>537.25</v>
      </c>
      <c r="F36" s="19">
        <v>596.94000000000005</v>
      </c>
      <c r="G36" s="20">
        <v>388.01</v>
      </c>
      <c r="H36" s="21">
        <v>298.47000000000003</v>
      </c>
      <c r="I36" s="13"/>
      <c r="J36" s="1" t="str">
        <f t="shared" si="0"/>
        <v>トマト（ミニトマト除く）５月１日～６月30日</v>
      </c>
      <c r="K36" s="1">
        <f t="shared" si="1"/>
        <v>33</v>
      </c>
    </row>
    <row r="37" spans="1:11" ht="22.5" customHeight="1">
      <c r="A37" s="1">
        <v>34</v>
      </c>
      <c r="B37" s="38" t="s">
        <v>107</v>
      </c>
      <c r="C37" s="18" t="s">
        <v>68</v>
      </c>
      <c r="D37" s="19">
        <v>408.59</v>
      </c>
      <c r="E37" s="19">
        <v>490.3</v>
      </c>
      <c r="F37" s="19">
        <v>544.78</v>
      </c>
      <c r="G37" s="20">
        <v>354.11</v>
      </c>
      <c r="H37" s="21">
        <v>272.39</v>
      </c>
      <c r="I37" s="13"/>
      <c r="J37" s="1" t="str">
        <f t="shared" si="0"/>
        <v>トマト（ミニトマト除く）７月１日～９月30日</v>
      </c>
      <c r="K37" s="1">
        <f t="shared" si="1"/>
        <v>34</v>
      </c>
    </row>
    <row r="38" spans="1:11" ht="22.5" customHeight="1">
      <c r="A38" s="1">
        <v>35</v>
      </c>
      <c r="B38" s="38" t="s">
        <v>107</v>
      </c>
      <c r="C38" s="18" t="s">
        <v>84</v>
      </c>
      <c r="D38" s="19">
        <v>458.39</v>
      </c>
      <c r="E38" s="19">
        <v>550.05999999999995</v>
      </c>
      <c r="F38" s="19">
        <v>611.17999999999995</v>
      </c>
      <c r="G38" s="20">
        <v>397.27</v>
      </c>
      <c r="H38" s="21">
        <v>305.58999999999997</v>
      </c>
      <c r="I38" s="13"/>
      <c r="J38" s="1" t="str">
        <f t="shared" si="0"/>
        <v>トマト（ミニトマト除く）10月１日～11月30日</v>
      </c>
      <c r="K38" s="1">
        <f t="shared" si="1"/>
        <v>35</v>
      </c>
    </row>
    <row r="39" spans="1:11" ht="22.5" customHeight="1">
      <c r="A39" s="1">
        <v>36</v>
      </c>
      <c r="B39" s="38" t="s">
        <v>107</v>
      </c>
      <c r="C39" s="18" t="s">
        <v>89</v>
      </c>
      <c r="D39" s="19">
        <v>585.6</v>
      </c>
      <c r="E39" s="19">
        <v>702.72</v>
      </c>
      <c r="F39" s="19">
        <v>780.8</v>
      </c>
      <c r="G39" s="20">
        <v>468.48</v>
      </c>
      <c r="H39" s="21">
        <v>390.4</v>
      </c>
      <c r="I39" s="13"/>
      <c r="J39" s="1" t="str">
        <f t="shared" si="0"/>
        <v>トマト（ミニトマト除く）12月１日～12月31日</v>
      </c>
      <c r="K39" s="1">
        <f t="shared" si="1"/>
        <v>36</v>
      </c>
    </row>
    <row r="40" spans="1:11" ht="22.5" customHeight="1">
      <c r="A40" s="1">
        <v>37</v>
      </c>
      <c r="B40" s="38" t="s">
        <v>107</v>
      </c>
      <c r="C40" s="18" t="s">
        <v>142</v>
      </c>
      <c r="D40" s="19">
        <v>539.85</v>
      </c>
      <c r="E40" s="19">
        <v>647.82000000000005</v>
      </c>
      <c r="F40" s="19">
        <v>719.8</v>
      </c>
      <c r="G40" s="20">
        <v>431.88</v>
      </c>
      <c r="H40" s="21">
        <v>359.9</v>
      </c>
      <c r="I40" s="13"/>
      <c r="J40" s="1" t="str">
        <f t="shared" si="0"/>
        <v>トマト（ミニトマト除く）１月１日～２月28日</v>
      </c>
      <c r="K40" s="1">
        <f t="shared" si="1"/>
        <v>37</v>
      </c>
    </row>
    <row r="41" spans="1:11" ht="22.5" customHeight="1">
      <c r="A41" s="1">
        <v>38</v>
      </c>
      <c r="B41" s="38" t="s">
        <v>107</v>
      </c>
      <c r="C41" s="18" t="s">
        <v>94</v>
      </c>
      <c r="D41" s="19">
        <v>519.62</v>
      </c>
      <c r="E41" s="19">
        <v>623.54</v>
      </c>
      <c r="F41" s="19">
        <v>692.82</v>
      </c>
      <c r="G41" s="20">
        <v>381.05</v>
      </c>
      <c r="H41" s="21">
        <v>346.41</v>
      </c>
      <c r="I41" s="13"/>
      <c r="J41" s="1" t="str">
        <f t="shared" si="0"/>
        <v>トマト（ミニトマト除く）３月１日～３月31日</v>
      </c>
      <c r="K41" s="1">
        <f t="shared" si="1"/>
        <v>38</v>
      </c>
    </row>
    <row r="42" spans="1:11" ht="22.5" customHeight="1">
      <c r="A42" s="1">
        <v>39</v>
      </c>
      <c r="B42" s="39" t="s">
        <v>35</v>
      </c>
      <c r="C42" s="18" t="s">
        <v>57</v>
      </c>
      <c r="D42" s="19">
        <v>476.7</v>
      </c>
      <c r="E42" s="19">
        <v>572.04</v>
      </c>
      <c r="F42" s="19">
        <v>635.6</v>
      </c>
      <c r="G42" s="20">
        <v>413.14</v>
      </c>
      <c r="H42" s="21">
        <v>317.8</v>
      </c>
      <c r="I42" s="13"/>
      <c r="J42" s="1" t="str">
        <f t="shared" si="0"/>
        <v>なす５月１日～６月30日</v>
      </c>
      <c r="K42" s="1">
        <f t="shared" si="1"/>
        <v>39</v>
      </c>
    </row>
    <row r="43" spans="1:11" ht="22.5" customHeight="1">
      <c r="A43" s="1">
        <v>40</v>
      </c>
      <c r="B43" s="39" t="s">
        <v>35</v>
      </c>
      <c r="C43" s="18" t="s">
        <v>68</v>
      </c>
      <c r="D43" s="19">
        <v>420.47</v>
      </c>
      <c r="E43" s="19">
        <v>504.56</v>
      </c>
      <c r="F43" s="19">
        <v>560.62</v>
      </c>
      <c r="G43" s="20">
        <v>364.4</v>
      </c>
      <c r="H43" s="21">
        <v>280.31</v>
      </c>
      <c r="I43" s="13"/>
      <c r="J43" s="1" t="str">
        <f t="shared" si="0"/>
        <v>なす７月１日～９月30日</v>
      </c>
      <c r="K43" s="1">
        <f t="shared" si="1"/>
        <v>40</v>
      </c>
    </row>
    <row r="44" spans="1:11" ht="22.5" customHeight="1">
      <c r="A44" s="1">
        <v>41</v>
      </c>
      <c r="B44" s="39" t="s">
        <v>35</v>
      </c>
      <c r="C44" s="18" t="s">
        <v>84</v>
      </c>
      <c r="D44" s="19">
        <v>415.74</v>
      </c>
      <c r="E44" s="19">
        <v>498.89</v>
      </c>
      <c r="F44" s="19">
        <v>554.32000000000005</v>
      </c>
      <c r="G44" s="20">
        <v>360.31</v>
      </c>
      <c r="H44" s="21">
        <v>277.16000000000003</v>
      </c>
      <c r="I44" s="13"/>
      <c r="J44" s="1" t="str">
        <f t="shared" si="0"/>
        <v>なす10月１日～11月30日</v>
      </c>
      <c r="K44" s="1">
        <f t="shared" si="1"/>
        <v>41</v>
      </c>
    </row>
    <row r="45" spans="1:11" ht="22.5" customHeight="1">
      <c r="A45" s="1">
        <v>42</v>
      </c>
      <c r="B45" s="39" t="s">
        <v>35</v>
      </c>
      <c r="C45" s="18" t="s">
        <v>90</v>
      </c>
      <c r="D45" s="19">
        <v>640.77</v>
      </c>
      <c r="E45" s="19">
        <v>768.92</v>
      </c>
      <c r="F45" s="19">
        <v>854.36</v>
      </c>
      <c r="G45" s="20">
        <v>555.33000000000004</v>
      </c>
      <c r="H45" s="21">
        <v>427.18</v>
      </c>
      <c r="I45" s="13"/>
      <c r="J45" s="1" t="str">
        <f t="shared" si="0"/>
        <v>なす12月1日～12月31日</v>
      </c>
      <c r="K45" s="1">
        <f t="shared" si="1"/>
        <v>42</v>
      </c>
    </row>
    <row r="46" spans="1:11" ht="22.5" customHeight="1">
      <c r="A46" s="1">
        <v>43</v>
      </c>
      <c r="B46" s="39" t="s">
        <v>35</v>
      </c>
      <c r="C46" s="18" t="s">
        <v>142</v>
      </c>
      <c r="D46" s="19">
        <v>592.82000000000005</v>
      </c>
      <c r="E46" s="19">
        <v>711.38</v>
      </c>
      <c r="F46" s="19">
        <v>790.42</v>
      </c>
      <c r="G46" s="20">
        <v>474.25</v>
      </c>
      <c r="H46" s="21">
        <v>395.21</v>
      </c>
      <c r="I46" s="13"/>
      <c r="J46" s="1" t="str">
        <f t="shared" si="0"/>
        <v>なす１月１日～２月28日</v>
      </c>
      <c r="K46" s="1">
        <f t="shared" si="1"/>
        <v>43</v>
      </c>
    </row>
    <row r="47" spans="1:11" ht="22.5" customHeight="1">
      <c r="A47" s="1">
        <v>44</v>
      </c>
      <c r="B47" s="39" t="s">
        <v>35</v>
      </c>
      <c r="C47" s="18" t="s">
        <v>94</v>
      </c>
      <c r="D47" s="19">
        <v>562.73</v>
      </c>
      <c r="E47" s="19">
        <v>675.27</v>
      </c>
      <c r="F47" s="19">
        <v>750.3</v>
      </c>
      <c r="G47" s="20">
        <v>487.7</v>
      </c>
      <c r="H47" s="21">
        <v>375.15</v>
      </c>
      <c r="I47" s="13"/>
      <c r="J47" s="1" t="str">
        <f t="shared" si="0"/>
        <v>なす３月１日～３月31日</v>
      </c>
      <c r="K47" s="1">
        <f t="shared" si="1"/>
        <v>44</v>
      </c>
    </row>
    <row r="48" spans="1:11" ht="22.5" customHeight="1">
      <c r="A48" s="1">
        <v>45</v>
      </c>
      <c r="B48" s="39" t="s">
        <v>12</v>
      </c>
      <c r="C48" s="18" t="s">
        <v>61</v>
      </c>
      <c r="D48" s="19">
        <v>216.24</v>
      </c>
      <c r="E48" s="19">
        <v>259.49</v>
      </c>
      <c r="F48" s="19">
        <v>288.32</v>
      </c>
      <c r="G48" s="20">
        <v>158.58000000000001</v>
      </c>
      <c r="H48" s="21">
        <v>144.16</v>
      </c>
      <c r="I48" s="13"/>
      <c r="J48" s="1" t="str">
        <f t="shared" si="0"/>
        <v>にんじん４月１日～５月31日</v>
      </c>
      <c r="K48" s="1">
        <f t="shared" si="1"/>
        <v>45</v>
      </c>
    </row>
    <row r="49" spans="1:11" ht="22.5" customHeight="1">
      <c r="A49" s="1">
        <v>46</v>
      </c>
      <c r="B49" s="39" t="s">
        <v>12</v>
      </c>
      <c r="C49" s="18" t="s">
        <v>73</v>
      </c>
      <c r="D49" s="19">
        <v>188.7</v>
      </c>
      <c r="E49" s="19">
        <v>226.44</v>
      </c>
      <c r="F49" s="19">
        <v>251.6</v>
      </c>
      <c r="G49" s="20">
        <v>163.54</v>
      </c>
      <c r="H49" s="21">
        <v>125.8</v>
      </c>
      <c r="I49" s="13"/>
      <c r="J49" s="1" t="str">
        <f t="shared" si="0"/>
        <v>にんじん６月１日～７月31日</v>
      </c>
      <c r="K49" s="1">
        <f t="shared" si="1"/>
        <v>46</v>
      </c>
    </row>
    <row r="50" spans="1:11" ht="22.5" customHeight="1">
      <c r="A50" s="1">
        <v>47</v>
      </c>
      <c r="B50" s="39" t="s">
        <v>12</v>
      </c>
      <c r="C50" s="18" t="s">
        <v>85</v>
      </c>
      <c r="D50" s="19">
        <v>191.66</v>
      </c>
      <c r="E50" s="19">
        <v>229.99</v>
      </c>
      <c r="F50" s="19">
        <v>255.54</v>
      </c>
      <c r="G50" s="20">
        <v>140.55000000000001</v>
      </c>
      <c r="H50" s="21">
        <v>127.77</v>
      </c>
      <c r="I50" s="13"/>
      <c r="J50" s="1" t="str">
        <f t="shared" si="0"/>
        <v>にんじん８月１日～10月31日</v>
      </c>
      <c r="K50" s="1">
        <f t="shared" si="1"/>
        <v>47</v>
      </c>
    </row>
    <row r="51" spans="1:11" ht="22.5" customHeight="1">
      <c r="A51" s="1">
        <v>48</v>
      </c>
      <c r="B51" s="39" t="s">
        <v>12</v>
      </c>
      <c r="C51" s="18" t="s">
        <v>63</v>
      </c>
      <c r="D51" s="19">
        <v>158.76</v>
      </c>
      <c r="E51" s="19">
        <v>190.51</v>
      </c>
      <c r="F51" s="19">
        <v>211.68</v>
      </c>
      <c r="G51" s="20">
        <v>137.59</v>
      </c>
      <c r="H51" s="21">
        <v>105.84</v>
      </c>
      <c r="I51" s="13"/>
      <c r="J51" s="1" t="str">
        <f t="shared" si="0"/>
        <v>にんじん11月１日～12月31日</v>
      </c>
      <c r="K51" s="1">
        <f t="shared" si="1"/>
        <v>48</v>
      </c>
    </row>
    <row r="52" spans="1:11" ht="22.5" customHeight="1">
      <c r="A52" s="1">
        <v>49</v>
      </c>
      <c r="B52" s="39" t="s">
        <v>12</v>
      </c>
      <c r="C52" s="18" t="s">
        <v>75</v>
      </c>
      <c r="D52" s="19">
        <v>155.58000000000001</v>
      </c>
      <c r="E52" s="19">
        <v>186.7</v>
      </c>
      <c r="F52" s="19">
        <v>207.44</v>
      </c>
      <c r="G52" s="20">
        <v>134.84</v>
      </c>
      <c r="H52" s="21">
        <v>103.72</v>
      </c>
      <c r="I52" s="13"/>
      <c r="J52" s="1" t="str">
        <f t="shared" si="0"/>
        <v>にんじん１月１日～３月31日</v>
      </c>
      <c r="K52" s="1">
        <f t="shared" si="1"/>
        <v>49</v>
      </c>
    </row>
    <row r="53" spans="1:11" ht="22.5" customHeight="1">
      <c r="A53" s="1">
        <v>50</v>
      </c>
      <c r="B53" s="39" t="s">
        <v>19</v>
      </c>
      <c r="C53" s="18" t="s">
        <v>63</v>
      </c>
      <c r="D53" s="19">
        <v>360.09</v>
      </c>
      <c r="E53" s="19">
        <v>432.11</v>
      </c>
      <c r="F53" s="19">
        <v>480.12</v>
      </c>
      <c r="G53" s="20">
        <v>312.08</v>
      </c>
      <c r="H53" s="21">
        <v>240.06</v>
      </c>
      <c r="I53" s="13"/>
      <c r="J53" s="1" t="str">
        <f t="shared" si="0"/>
        <v>にんじん（金時）11月１日～12月31日</v>
      </c>
      <c r="K53" s="1">
        <f t="shared" si="1"/>
        <v>50</v>
      </c>
    </row>
    <row r="54" spans="1:11" ht="22.5" customHeight="1">
      <c r="A54" s="1">
        <v>51</v>
      </c>
      <c r="B54" s="39" t="s">
        <v>19</v>
      </c>
      <c r="C54" s="18" t="s">
        <v>75</v>
      </c>
      <c r="D54" s="19">
        <v>286.70999999999998</v>
      </c>
      <c r="E54" s="19">
        <v>344.05</v>
      </c>
      <c r="F54" s="19">
        <v>382.28</v>
      </c>
      <c r="G54" s="20">
        <v>248.48</v>
      </c>
      <c r="H54" s="21">
        <v>191.14</v>
      </c>
      <c r="I54" s="13"/>
      <c r="J54" s="1" t="str">
        <f t="shared" si="0"/>
        <v>にんじん（金時）１月１日～３月31日</v>
      </c>
      <c r="K54" s="1">
        <f t="shared" si="1"/>
        <v>51</v>
      </c>
    </row>
    <row r="55" spans="1:11" ht="22.5" customHeight="1">
      <c r="A55" s="1">
        <v>52</v>
      </c>
      <c r="B55" s="39" t="s">
        <v>38</v>
      </c>
      <c r="C55" s="18" t="s">
        <v>59</v>
      </c>
      <c r="D55" s="19">
        <v>486.09</v>
      </c>
      <c r="E55" s="19">
        <v>583.30999999999995</v>
      </c>
      <c r="F55" s="19">
        <v>648.12</v>
      </c>
      <c r="G55" s="20">
        <v>421.28</v>
      </c>
      <c r="H55" s="21">
        <v>324.06</v>
      </c>
      <c r="I55" s="13"/>
      <c r="J55" s="1" t="str">
        <f t="shared" si="0"/>
        <v>ねぎ４月１日～６月30日</v>
      </c>
      <c r="K55" s="1">
        <f t="shared" si="1"/>
        <v>52</v>
      </c>
    </row>
    <row r="56" spans="1:11" ht="22.5" customHeight="1">
      <c r="A56" s="1">
        <v>53</v>
      </c>
      <c r="B56" s="39" t="s">
        <v>38</v>
      </c>
      <c r="C56" s="18" t="s">
        <v>68</v>
      </c>
      <c r="D56" s="19">
        <v>468.5</v>
      </c>
      <c r="E56" s="19">
        <v>562.19000000000005</v>
      </c>
      <c r="F56" s="19">
        <v>624.66</v>
      </c>
      <c r="G56" s="20">
        <v>406.03</v>
      </c>
      <c r="H56" s="21">
        <v>312.33</v>
      </c>
      <c r="I56" s="13"/>
      <c r="J56" s="1" t="str">
        <f t="shared" si="0"/>
        <v>ねぎ７月１日～９月30日</v>
      </c>
      <c r="K56" s="1">
        <f t="shared" si="1"/>
        <v>53</v>
      </c>
    </row>
    <row r="57" spans="1:11" ht="22.5" customHeight="1">
      <c r="A57" s="1">
        <v>54</v>
      </c>
      <c r="B57" s="39" t="s">
        <v>38</v>
      </c>
      <c r="C57" s="18" t="s">
        <v>64</v>
      </c>
      <c r="D57" s="19">
        <v>259.07</v>
      </c>
      <c r="E57" s="19">
        <v>310.88</v>
      </c>
      <c r="F57" s="19">
        <v>345.42</v>
      </c>
      <c r="G57" s="20">
        <v>224.52</v>
      </c>
      <c r="H57" s="22">
        <v>172.71</v>
      </c>
      <c r="I57" s="13"/>
      <c r="J57" s="1" t="str">
        <f t="shared" si="0"/>
        <v>ねぎ10月１日～12月31日</v>
      </c>
      <c r="K57" s="1">
        <f t="shared" si="1"/>
        <v>54</v>
      </c>
    </row>
    <row r="58" spans="1:11" ht="22.5" customHeight="1">
      <c r="A58" s="1">
        <v>55</v>
      </c>
      <c r="B58" s="39" t="s">
        <v>38</v>
      </c>
      <c r="C58" s="18" t="s">
        <v>75</v>
      </c>
      <c r="D58" s="19">
        <v>221.6</v>
      </c>
      <c r="E58" s="19">
        <v>265.91000000000003</v>
      </c>
      <c r="F58" s="19">
        <v>295.45999999999998</v>
      </c>
      <c r="G58" s="20">
        <v>192.05</v>
      </c>
      <c r="H58" s="22">
        <v>147.72999999999999</v>
      </c>
      <c r="I58" s="13"/>
      <c r="J58" s="1" t="str">
        <f t="shared" si="0"/>
        <v>ねぎ１月１日～３月31日</v>
      </c>
      <c r="K58" s="1">
        <f t="shared" si="1"/>
        <v>55</v>
      </c>
    </row>
    <row r="59" spans="1:11" ht="22.5" customHeight="1">
      <c r="A59" s="1">
        <v>56</v>
      </c>
      <c r="B59" s="39" t="s">
        <v>108</v>
      </c>
      <c r="C59" s="18" t="s">
        <v>59</v>
      </c>
      <c r="D59" s="19">
        <v>563.45000000000005</v>
      </c>
      <c r="E59" s="19">
        <v>676.13</v>
      </c>
      <c r="F59" s="19">
        <v>751.26</v>
      </c>
      <c r="G59" s="20">
        <v>488.32</v>
      </c>
      <c r="H59" s="21">
        <v>375.63</v>
      </c>
      <c r="I59" s="13"/>
      <c r="J59" s="1" t="str">
        <f t="shared" si="0"/>
        <v>ねぎ（青ねぎ）４月１日～６月30日</v>
      </c>
      <c r="K59" s="1">
        <f t="shared" si="1"/>
        <v>56</v>
      </c>
    </row>
    <row r="60" spans="1:11" ht="22.5" customHeight="1">
      <c r="A60" s="1">
        <v>57</v>
      </c>
      <c r="B60" s="39" t="s">
        <v>108</v>
      </c>
      <c r="C60" s="18" t="s">
        <v>68</v>
      </c>
      <c r="D60" s="19">
        <v>820.44</v>
      </c>
      <c r="E60" s="19">
        <v>984.53</v>
      </c>
      <c r="F60" s="19">
        <v>1093.92</v>
      </c>
      <c r="G60" s="20">
        <v>711.05</v>
      </c>
      <c r="H60" s="21">
        <v>546.96</v>
      </c>
      <c r="I60" s="13"/>
      <c r="J60" s="1" t="str">
        <f t="shared" si="0"/>
        <v>ねぎ（青ねぎ）７月１日～９月30日</v>
      </c>
      <c r="K60" s="1">
        <f t="shared" si="1"/>
        <v>57</v>
      </c>
    </row>
    <row r="61" spans="1:11" ht="22.5" customHeight="1">
      <c r="A61" s="1">
        <v>58</v>
      </c>
      <c r="B61" s="39" t="s">
        <v>108</v>
      </c>
      <c r="C61" s="18" t="s">
        <v>64</v>
      </c>
      <c r="D61" s="19">
        <v>834.56</v>
      </c>
      <c r="E61" s="19">
        <v>1001.47</v>
      </c>
      <c r="F61" s="19">
        <v>1112.74</v>
      </c>
      <c r="G61" s="20">
        <v>723.28</v>
      </c>
      <c r="H61" s="22">
        <v>556.37</v>
      </c>
      <c r="I61" s="13"/>
      <c r="J61" s="1" t="str">
        <f t="shared" si="0"/>
        <v>ねぎ（青ねぎ）10月１日～12月31日</v>
      </c>
      <c r="K61" s="1">
        <f t="shared" si="1"/>
        <v>58</v>
      </c>
    </row>
    <row r="62" spans="1:11" ht="22.5" customHeight="1">
      <c r="A62" s="1">
        <v>59</v>
      </c>
      <c r="B62" s="39" t="s">
        <v>108</v>
      </c>
      <c r="C62" s="18" t="s">
        <v>75</v>
      </c>
      <c r="D62" s="19">
        <v>748.38</v>
      </c>
      <c r="E62" s="19">
        <v>898.06</v>
      </c>
      <c r="F62" s="19">
        <v>997.84</v>
      </c>
      <c r="G62" s="20">
        <v>648.6</v>
      </c>
      <c r="H62" s="22">
        <v>498.92</v>
      </c>
      <c r="I62" s="13"/>
      <c r="J62" s="1" t="str">
        <f t="shared" si="0"/>
        <v>ねぎ（青ねぎ）１月１日～３月31日</v>
      </c>
      <c r="K62" s="1">
        <f t="shared" si="1"/>
        <v>59</v>
      </c>
    </row>
    <row r="63" spans="1:11" ht="22.5" customHeight="1">
      <c r="A63" s="1">
        <v>60</v>
      </c>
      <c r="B63" s="39" t="s">
        <v>45</v>
      </c>
      <c r="C63" s="18" t="s">
        <v>59</v>
      </c>
      <c r="D63" s="19">
        <v>942.93</v>
      </c>
      <c r="E63" s="19">
        <v>1131.52</v>
      </c>
      <c r="F63" s="19">
        <v>1257.24</v>
      </c>
      <c r="G63" s="20">
        <v>754.34</v>
      </c>
      <c r="H63" s="21">
        <v>628.62</v>
      </c>
      <c r="I63" s="13"/>
      <c r="J63" s="1" t="str">
        <f t="shared" si="0"/>
        <v>ねぎ（こねぎ）４月１日～６月30日</v>
      </c>
      <c r="K63" s="1">
        <f t="shared" si="1"/>
        <v>60</v>
      </c>
    </row>
    <row r="64" spans="1:11" ht="22.5" customHeight="1">
      <c r="A64" s="1">
        <v>61</v>
      </c>
      <c r="B64" s="39" t="s">
        <v>45</v>
      </c>
      <c r="C64" s="18" t="s">
        <v>68</v>
      </c>
      <c r="D64" s="19">
        <v>1410.54</v>
      </c>
      <c r="E64" s="19">
        <v>1692.65</v>
      </c>
      <c r="F64" s="19">
        <v>1880.72</v>
      </c>
      <c r="G64" s="20">
        <v>1222.47</v>
      </c>
      <c r="H64" s="21">
        <v>940.36</v>
      </c>
      <c r="I64" s="13"/>
      <c r="J64" s="1" t="str">
        <f t="shared" si="0"/>
        <v>ねぎ（こねぎ）７月１日～９月30日</v>
      </c>
      <c r="K64" s="1">
        <f t="shared" si="1"/>
        <v>61</v>
      </c>
    </row>
    <row r="65" spans="1:11" ht="22.5" customHeight="1">
      <c r="A65" s="1">
        <v>62</v>
      </c>
      <c r="B65" s="39" t="s">
        <v>45</v>
      </c>
      <c r="C65" s="18" t="s">
        <v>64</v>
      </c>
      <c r="D65" s="19">
        <v>1253.6099999999999</v>
      </c>
      <c r="E65" s="19">
        <v>1504.33</v>
      </c>
      <c r="F65" s="19">
        <v>1671.48</v>
      </c>
      <c r="G65" s="20">
        <v>1086.46</v>
      </c>
      <c r="H65" s="22">
        <v>835.74</v>
      </c>
      <c r="I65" s="13"/>
      <c r="J65" s="1" t="str">
        <f t="shared" si="0"/>
        <v>ねぎ（こねぎ）10月１日～12月31日</v>
      </c>
      <c r="K65" s="1">
        <f t="shared" si="1"/>
        <v>62</v>
      </c>
    </row>
    <row r="66" spans="1:11" ht="22.5" customHeight="1">
      <c r="A66" s="1">
        <v>63</v>
      </c>
      <c r="B66" s="39" t="s">
        <v>45</v>
      </c>
      <c r="C66" s="18" t="s">
        <v>75</v>
      </c>
      <c r="D66" s="19">
        <v>1153.04</v>
      </c>
      <c r="E66" s="19">
        <v>1383.64</v>
      </c>
      <c r="F66" s="19">
        <v>1537.38</v>
      </c>
      <c r="G66" s="20">
        <v>999.3</v>
      </c>
      <c r="H66" s="22">
        <v>768.69</v>
      </c>
      <c r="I66" s="13"/>
      <c r="J66" s="1" t="str">
        <f t="shared" si="0"/>
        <v>ねぎ（こねぎ）１月１日～３月31日</v>
      </c>
      <c r="K66" s="1">
        <f t="shared" si="1"/>
        <v>63</v>
      </c>
    </row>
    <row r="67" spans="1:11" ht="22.5" customHeight="1">
      <c r="A67" s="1">
        <v>64</v>
      </c>
      <c r="B67" s="39" t="s">
        <v>49</v>
      </c>
      <c r="C67" s="18" t="s">
        <v>64</v>
      </c>
      <c r="D67" s="19">
        <v>422.7</v>
      </c>
      <c r="E67" s="19">
        <v>507.24</v>
      </c>
      <c r="F67" s="19">
        <v>563.6</v>
      </c>
      <c r="G67" s="20">
        <v>366.34</v>
      </c>
      <c r="H67" s="22">
        <v>281.8</v>
      </c>
      <c r="I67" s="13"/>
      <c r="J67" s="1" t="str">
        <f t="shared" si="0"/>
        <v>ねぎ（調製）10月１日～12月31日</v>
      </c>
      <c r="K67" s="1">
        <f t="shared" si="1"/>
        <v>64</v>
      </c>
    </row>
    <row r="68" spans="1:11" ht="22.5" customHeight="1">
      <c r="A68" s="1">
        <v>65</v>
      </c>
      <c r="B68" s="39" t="s">
        <v>49</v>
      </c>
      <c r="C68" s="18" t="s">
        <v>75</v>
      </c>
      <c r="D68" s="19">
        <v>428.61</v>
      </c>
      <c r="E68" s="19">
        <v>514.33000000000004</v>
      </c>
      <c r="F68" s="19">
        <v>571.48</v>
      </c>
      <c r="G68" s="20">
        <v>371.46</v>
      </c>
      <c r="H68" s="22">
        <v>285.74</v>
      </c>
      <c r="I68" s="13"/>
      <c r="J68" s="1" t="str">
        <f t="shared" si="0"/>
        <v>ねぎ（調製）１月１日～３月31日</v>
      </c>
      <c r="K68" s="1">
        <f t="shared" si="1"/>
        <v>65</v>
      </c>
    </row>
    <row r="69" spans="1:11" ht="22.5" customHeight="1">
      <c r="A69" s="1">
        <v>66</v>
      </c>
      <c r="B69" s="39" t="s">
        <v>13</v>
      </c>
      <c r="C69" s="18" t="s">
        <v>65</v>
      </c>
      <c r="D69" s="19">
        <v>101.7</v>
      </c>
      <c r="E69" s="19">
        <v>122.04</v>
      </c>
      <c r="F69" s="19">
        <v>135.6</v>
      </c>
      <c r="G69" s="20">
        <v>74.58</v>
      </c>
      <c r="H69" s="22">
        <v>67.8</v>
      </c>
      <c r="I69" s="13"/>
      <c r="J69" s="1" t="str">
        <f t="shared" ref="J69:J102" si="2">CONCATENATE(B69,C69)</f>
        <v>はくさい４月１日～６月30日</v>
      </c>
      <c r="K69" s="1">
        <f t="shared" si="1"/>
        <v>66</v>
      </c>
    </row>
    <row r="70" spans="1:11" ht="22.5" customHeight="1">
      <c r="A70" s="1">
        <v>67</v>
      </c>
      <c r="B70" s="39" t="s">
        <v>13</v>
      </c>
      <c r="C70" s="18" t="s">
        <v>76</v>
      </c>
      <c r="D70" s="19">
        <v>109.83</v>
      </c>
      <c r="E70" s="19">
        <v>131.80000000000001</v>
      </c>
      <c r="F70" s="19">
        <v>146.44</v>
      </c>
      <c r="G70" s="20">
        <v>80.540000000000006</v>
      </c>
      <c r="H70" s="22">
        <v>73.22</v>
      </c>
      <c r="I70" s="13"/>
      <c r="J70" s="1" t="str">
        <f t="shared" si="2"/>
        <v>はくさい７月１日～８月10日</v>
      </c>
      <c r="K70" s="1">
        <f t="shared" si="1"/>
        <v>67</v>
      </c>
    </row>
    <row r="71" spans="1:11" ht="22.5" customHeight="1">
      <c r="A71" s="1">
        <v>68</v>
      </c>
      <c r="B71" s="39" t="s">
        <v>13</v>
      </c>
      <c r="C71" s="18" t="s">
        <v>86</v>
      </c>
      <c r="D71" s="19">
        <v>135.21</v>
      </c>
      <c r="E71" s="19">
        <v>162.25</v>
      </c>
      <c r="F71" s="19">
        <v>180.28</v>
      </c>
      <c r="G71" s="20">
        <v>117.18</v>
      </c>
      <c r="H71" s="22">
        <v>90.14</v>
      </c>
      <c r="I71" s="13"/>
      <c r="J71" s="1" t="str">
        <f t="shared" si="2"/>
        <v>はくさい８月11日～９月30日</v>
      </c>
      <c r="K71" s="1">
        <f t="shared" ref="K71:K102" si="3">A71</f>
        <v>68</v>
      </c>
    </row>
    <row r="72" spans="1:11" ht="22.5" customHeight="1">
      <c r="A72" s="1">
        <v>69</v>
      </c>
      <c r="B72" s="39" t="s">
        <v>13</v>
      </c>
      <c r="C72" s="18" t="s">
        <v>91</v>
      </c>
      <c r="D72" s="19">
        <v>104.84</v>
      </c>
      <c r="E72" s="19">
        <v>125.8</v>
      </c>
      <c r="F72" s="19">
        <v>139.78</v>
      </c>
      <c r="G72" s="20">
        <v>83.87</v>
      </c>
      <c r="H72" s="22">
        <v>69.89</v>
      </c>
      <c r="I72" s="13"/>
      <c r="J72" s="1" t="str">
        <f t="shared" si="2"/>
        <v>はくさい10月１日～10月31日</v>
      </c>
      <c r="K72" s="1">
        <f t="shared" si="3"/>
        <v>69</v>
      </c>
    </row>
    <row r="73" spans="1:11" ht="22.5" customHeight="1">
      <c r="A73" s="1">
        <v>70</v>
      </c>
      <c r="B73" s="39" t="s">
        <v>13</v>
      </c>
      <c r="C73" s="18" t="s">
        <v>67</v>
      </c>
      <c r="D73" s="19">
        <v>76.53</v>
      </c>
      <c r="E73" s="19">
        <v>91.84</v>
      </c>
      <c r="F73" s="19">
        <v>102.04</v>
      </c>
      <c r="G73" s="20">
        <v>66.33</v>
      </c>
      <c r="H73" s="22">
        <v>51.02</v>
      </c>
      <c r="I73" s="13"/>
      <c r="J73" s="1" t="str">
        <f t="shared" si="2"/>
        <v>はくさい11月１日～12月31日</v>
      </c>
      <c r="K73" s="1">
        <f t="shared" si="3"/>
        <v>70</v>
      </c>
    </row>
    <row r="74" spans="1:11" ht="22.5" customHeight="1">
      <c r="A74" s="1">
        <v>71</v>
      </c>
      <c r="B74" s="39" t="s">
        <v>13</v>
      </c>
      <c r="C74" s="18" t="s">
        <v>78</v>
      </c>
      <c r="D74" s="19">
        <v>99.05</v>
      </c>
      <c r="E74" s="19">
        <v>118.85</v>
      </c>
      <c r="F74" s="19">
        <v>132.06</v>
      </c>
      <c r="G74" s="20">
        <v>85.84</v>
      </c>
      <c r="H74" s="22">
        <v>66.03</v>
      </c>
      <c r="I74" s="13"/>
      <c r="J74" s="1" t="str">
        <f t="shared" si="2"/>
        <v>はくさい１月１日～３月31日</v>
      </c>
      <c r="K74" s="1">
        <f t="shared" si="3"/>
        <v>71</v>
      </c>
    </row>
    <row r="75" spans="1:11" ht="22.5" customHeight="1">
      <c r="A75" s="1">
        <v>72</v>
      </c>
      <c r="B75" s="39" t="s">
        <v>14</v>
      </c>
      <c r="C75" s="18" t="s">
        <v>68</v>
      </c>
      <c r="D75" s="19">
        <v>184.44</v>
      </c>
      <c r="E75" s="19">
        <v>221.33</v>
      </c>
      <c r="F75" s="19">
        <v>245.92</v>
      </c>
      <c r="G75" s="20">
        <v>147.55000000000001</v>
      </c>
      <c r="H75" s="22">
        <v>122.96</v>
      </c>
      <c r="I75" s="13"/>
      <c r="J75" s="1" t="str">
        <f t="shared" si="2"/>
        <v>ばれいしょ７月１日～９月30日</v>
      </c>
      <c r="K75" s="1">
        <f t="shared" si="3"/>
        <v>72</v>
      </c>
    </row>
    <row r="76" spans="1:11" ht="22.5" customHeight="1">
      <c r="A76" s="1">
        <v>73</v>
      </c>
      <c r="B76" s="39" t="s">
        <v>14</v>
      </c>
      <c r="C76" s="18" t="s">
        <v>79</v>
      </c>
      <c r="D76" s="19">
        <v>138.5</v>
      </c>
      <c r="E76" s="19">
        <v>166.19</v>
      </c>
      <c r="F76" s="19">
        <v>184.66</v>
      </c>
      <c r="G76" s="20">
        <v>101.56</v>
      </c>
      <c r="H76" s="22">
        <v>92.33</v>
      </c>
      <c r="I76" s="13"/>
      <c r="J76" s="1" t="str">
        <f t="shared" si="2"/>
        <v>ばれいしょ10月１日～12月31日</v>
      </c>
      <c r="K76" s="1">
        <f t="shared" si="3"/>
        <v>73</v>
      </c>
    </row>
    <row r="77" spans="1:11" ht="22.5" customHeight="1">
      <c r="A77" s="1">
        <v>74</v>
      </c>
      <c r="B77" s="39" t="s">
        <v>14</v>
      </c>
      <c r="C77" s="18" t="s">
        <v>80</v>
      </c>
      <c r="D77" s="19">
        <v>155.78</v>
      </c>
      <c r="E77" s="19">
        <v>186.93</v>
      </c>
      <c r="F77" s="19">
        <v>207.7</v>
      </c>
      <c r="G77" s="20">
        <v>135.01</v>
      </c>
      <c r="H77" s="22">
        <v>103.85</v>
      </c>
      <c r="I77" s="13"/>
      <c r="J77" s="1" t="str">
        <f t="shared" si="2"/>
        <v>ばれいしょ１月１日～３月31日</v>
      </c>
      <c r="K77" s="1">
        <f t="shared" si="3"/>
        <v>74</v>
      </c>
    </row>
    <row r="78" spans="1:11" ht="22.5" customHeight="1">
      <c r="A78" s="1">
        <v>75</v>
      </c>
      <c r="B78" s="39" t="s">
        <v>50</v>
      </c>
      <c r="C78" s="18" t="s">
        <v>69</v>
      </c>
      <c r="D78" s="19">
        <v>217.97</v>
      </c>
      <c r="E78" s="19">
        <v>261.56</v>
      </c>
      <c r="F78" s="19">
        <v>290.62</v>
      </c>
      <c r="G78" s="20">
        <v>188.9</v>
      </c>
      <c r="H78" s="22">
        <v>145.31</v>
      </c>
      <c r="I78" s="13"/>
      <c r="J78" s="1" t="str">
        <f t="shared" si="2"/>
        <v>ばれいしょ（即売）４月１日～６月30日</v>
      </c>
      <c r="K78" s="1">
        <f t="shared" si="3"/>
        <v>75</v>
      </c>
    </row>
    <row r="79" spans="1:11" ht="22.5" customHeight="1">
      <c r="A79" s="1">
        <v>76</v>
      </c>
      <c r="B79" s="39" t="s">
        <v>50</v>
      </c>
      <c r="C79" s="18" t="s">
        <v>80</v>
      </c>
      <c r="D79" s="19">
        <v>226.55</v>
      </c>
      <c r="E79" s="19">
        <v>271.85000000000002</v>
      </c>
      <c r="F79" s="19">
        <v>302.06</v>
      </c>
      <c r="G79" s="20">
        <v>166.13</v>
      </c>
      <c r="H79" s="22">
        <v>151.03</v>
      </c>
      <c r="I79" s="13"/>
      <c r="J79" s="1" t="str">
        <f t="shared" si="2"/>
        <v>ばれいしょ（即売）１月１日～３月31日</v>
      </c>
      <c r="K79" s="1">
        <f t="shared" si="3"/>
        <v>76</v>
      </c>
    </row>
    <row r="80" spans="1:11" ht="22.5" customHeight="1">
      <c r="A80" s="1">
        <v>77</v>
      </c>
      <c r="B80" s="39" t="s">
        <v>15</v>
      </c>
      <c r="C80" s="18" t="s">
        <v>60</v>
      </c>
      <c r="D80" s="19">
        <v>659.79</v>
      </c>
      <c r="E80" s="19">
        <v>791.75</v>
      </c>
      <c r="F80" s="19">
        <v>879.72</v>
      </c>
      <c r="G80" s="20">
        <v>571.82000000000005</v>
      </c>
      <c r="H80" s="22">
        <v>439.86</v>
      </c>
      <c r="I80" s="13"/>
      <c r="J80" s="1" t="str">
        <f t="shared" si="2"/>
        <v>ピーマン４月１日～５月31日</v>
      </c>
      <c r="K80" s="1">
        <f t="shared" si="3"/>
        <v>77</v>
      </c>
    </row>
    <row r="81" spans="1:11" ht="22.5" customHeight="1">
      <c r="A81" s="1">
        <v>78</v>
      </c>
      <c r="B81" s="39" t="s">
        <v>15</v>
      </c>
      <c r="C81" s="18" t="s">
        <v>73</v>
      </c>
      <c r="D81" s="19">
        <v>507.98</v>
      </c>
      <c r="E81" s="19">
        <v>609.57000000000005</v>
      </c>
      <c r="F81" s="19">
        <v>677.3</v>
      </c>
      <c r="G81" s="20">
        <v>440.25</v>
      </c>
      <c r="H81" s="22">
        <v>338.65</v>
      </c>
      <c r="I81" s="13"/>
      <c r="J81" s="1" t="str">
        <f t="shared" si="2"/>
        <v>ピーマン６月１日～７月31日</v>
      </c>
      <c r="K81" s="1">
        <f t="shared" si="3"/>
        <v>78</v>
      </c>
    </row>
    <row r="82" spans="1:11" ht="22.5" customHeight="1">
      <c r="A82" s="1">
        <v>79</v>
      </c>
      <c r="B82" s="39" t="s">
        <v>15</v>
      </c>
      <c r="C82" s="18" t="s">
        <v>85</v>
      </c>
      <c r="D82" s="19">
        <v>458.79</v>
      </c>
      <c r="E82" s="19">
        <v>550.54999999999995</v>
      </c>
      <c r="F82" s="19">
        <v>611.72</v>
      </c>
      <c r="G82" s="20">
        <v>397.62</v>
      </c>
      <c r="H82" s="22">
        <v>305.86</v>
      </c>
      <c r="I82" s="13"/>
      <c r="J82" s="1" t="str">
        <f t="shared" si="2"/>
        <v>ピーマン８月１日～10月31日</v>
      </c>
      <c r="K82" s="1">
        <f t="shared" si="3"/>
        <v>79</v>
      </c>
    </row>
    <row r="83" spans="1:11" ht="22.5" customHeight="1">
      <c r="A83" s="1">
        <v>80</v>
      </c>
      <c r="B83" s="39" t="s">
        <v>15</v>
      </c>
      <c r="C83" s="18" t="s">
        <v>62</v>
      </c>
      <c r="D83" s="19">
        <v>488.63</v>
      </c>
      <c r="E83" s="19">
        <v>586.35</v>
      </c>
      <c r="F83" s="19">
        <v>651.5</v>
      </c>
      <c r="G83" s="20">
        <v>423.48</v>
      </c>
      <c r="H83" s="22">
        <v>325.75</v>
      </c>
      <c r="I83" s="13"/>
      <c r="J83" s="1" t="str">
        <f t="shared" si="2"/>
        <v>ピーマン11月１日～12月31日</v>
      </c>
      <c r="K83" s="1">
        <f t="shared" si="3"/>
        <v>80</v>
      </c>
    </row>
    <row r="84" spans="1:11" ht="22.5" customHeight="1">
      <c r="A84" s="1">
        <v>81</v>
      </c>
      <c r="B84" s="39" t="s">
        <v>15</v>
      </c>
      <c r="C84" s="18" t="s">
        <v>74</v>
      </c>
      <c r="D84" s="19">
        <v>637.23</v>
      </c>
      <c r="E84" s="19">
        <v>764.68</v>
      </c>
      <c r="F84" s="19">
        <v>849.64</v>
      </c>
      <c r="G84" s="20">
        <v>552.27</v>
      </c>
      <c r="H84" s="22">
        <v>424.82</v>
      </c>
      <c r="I84" s="13"/>
      <c r="J84" s="1" t="str">
        <f t="shared" si="2"/>
        <v>ピーマン１月１日～３月31日</v>
      </c>
      <c r="K84" s="1">
        <f t="shared" si="3"/>
        <v>81</v>
      </c>
    </row>
    <row r="85" spans="1:11" ht="22.5" customHeight="1">
      <c r="A85" s="1">
        <v>82</v>
      </c>
      <c r="B85" s="39" t="s">
        <v>16</v>
      </c>
      <c r="C85" s="18" t="s">
        <v>59</v>
      </c>
      <c r="D85" s="19">
        <v>619.30999999999995</v>
      </c>
      <c r="E85" s="19">
        <v>743.17</v>
      </c>
      <c r="F85" s="19">
        <v>825.74</v>
      </c>
      <c r="G85" s="20">
        <v>536.73</v>
      </c>
      <c r="H85" s="22">
        <v>412.87</v>
      </c>
      <c r="I85" s="13"/>
      <c r="J85" s="1" t="str">
        <f t="shared" si="2"/>
        <v>ほうれんそう４月１日～６月30日</v>
      </c>
      <c r="K85" s="1">
        <f t="shared" si="3"/>
        <v>82</v>
      </c>
    </row>
    <row r="86" spans="1:11" ht="22.5" customHeight="1">
      <c r="A86" s="1">
        <v>83</v>
      </c>
      <c r="B86" s="39" t="s">
        <v>16</v>
      </c>
      <c r="C86" s="18" t="s">
        <v>68</v>
      </c>
      <c r="D86" s="19">
        <v>1000.08</v>
      </c>
      <c r="E86" s="19">
        <v>1200.0999999999999</v>
      </c>
      <c r="F86" s="19">
        <v>1333.44</v>
      </c>
      <c r="G86" s="20">
        <v>866.74</v>
      </c>
      <c r="H86" s="22">
        <v>666.72</v>
      </c>
      <c r="I86" s="13"/>
      <c r="J86" s="1" t="str">
        <f t="shared" si="2"/>
        <v>ほうれんそう７月１日～９月30日</v>
      </c>
      <c r="K86" s="1">
        <f t="shared" si="3"/>
        <v>83</v>
      </c>
    </row>
    <row r="87" spans="1:11" ht="22.5" customHeight="1">
      <c r="A87" s="1">
        <v>84</v>
      </c>
      <c r="B87" s="39" t="s">
        <v>16</v>
      </c>
      <c r="C87" s="18" t="s">
        <v>64</v>
      </c>
      <c r="D87" s="19">
        <v>711.69</v>
      </c>
      <c r="E87" s="19">
        <v>854.03</v>
      </c>
      <c r="F87" s="19">
        <v>948.92</v>
      </c>
      <c r="G87" s="20">
        <v>616.79999999999995</v>
      </c>
      <c r="H87" s="22">
        <v>474.46</v>
      </c>
      <c r="I87" s="13"/>
      <c r="J87" s="1" t="str">
        <f t="shared" si="2"/>
        <v>ほうれんそう10月１日～12月31日</v>
      </c>
      <c r="K87" s="1">
        <f t="shared" si="3"/>
        <v>84</v>
      </c>
    </row>
    <row r="88" spans="1:11" ht="22.5" customHeight="1">
      <c r="A88" s="1">
        <v>85</v>
      </c>
      <c r="B88" s="39" t="s">
        <v>16</v>
      </c>
      <c r="C88" s="18" t="s">
        <v>75</v>
      </c>
      <c r="D88" s="19">
        <v>613.97</v>
      </c>
      <c r="E88" s="19">
        <v>736.76</v>
      </c>
      <c r="F88" s="19">
        <v>818.62</v>
      </c>
      <c r="G88" s="20">
        <v>532.1</v>
      </c>
      <c r="H88" s="22">
        <v>409.31</v>
      </c>
      <c r="I88" s="13"/>
      <c r="J88" s="1" t="str">
        <f t="shared" si="2"/>
        <v>ほうれんそう１月１日～３月31日</v>
      </c>
      <c r="K88" s="1">
        <f t="shared" si="3"/>
        <v>85</v>
      </c>
    </row>
    <row r="89" spans="1:11" ht="22.5" customHeight="1">
      <c r="A89" s="1">
        <v>86</v>
      </c>
      <c r="B89" s="39" t="s">
        <v>17</v>
      </c>
      <c r="C89" s="18" t="s">
        <v>61</v>
      </c>
      <c r="D89" s="19">
        <v>238.94</v>
      </c>
      <c r="E89" s="19">
        <v>286.72000000000003</v>
      </c>
      <c r="F89" s="19">
        <v>318.58</v>
      </c>
      <c r="G89" s="20">
        <v>207.08</v>
      </c>
      <c r="H89" s="22">
        <v>159.29</v>
      </c>
      <c r="I89" s="13"/>
      <c r="J89" s="1" t="str">
        <f t="shared" si="2"/>
        <v>レタス（結球）４月１日～５月31日</v>
      </c>
      <c r="K89" s="1">
        <f t="shared" si="3"/>
        <v>86</v>
      </c>
    </row>
    <row r="90" spans="1:11" ht="22.5" customHeight="1">
      <c r="A90" s="1">
        <v>87</v>
      </c>
      <c r="B90" s="39" t="s">
        <v>17</v>
      </c>
      <c r="C90" s="18" t="s">
        <v>73</v>
      </c>
      <c r="D90" s="19">
        <v>184.59</v>
      </c>
      <c r="E90" s="19">
        <v>221.51</v>
      </c>
      <c r="F90" s="19">
        <v>246.12</v>
      </c>
      <c r="G90" s="20">
        <v>159.97999999999999</v>
      </c>
      <c r="H90" s="22">
        <v>123.06</v>
      </c>
      <c r="I90" s="13"/>
      <c r="J90" s="1" t="str">
        <f t="shared" si="2"/>
        <v>レタス（結球）６月１日～７月31日</v>
      </c>
      <c r="K90" s="1">
        <f t="shared" si="3"/>
        <v>87</v>
      </c>
    </row>
    <row r="91" spans="1:11" ht="22.5" customHeight="1">
      <c r="A91" s="1">
        <v>88</v>
      </c>
      <c r="B91" s="39" t="s">
        <v>17</v>
      </c>
      <c r="C91" s="18" t="s">
        <v>85</v>
      </c>
      <c r="D91" s="19">
        <v>250.83</v>
      </c>
      <c r="E91" s="19">
        <v>301</v>
      </c>
      <c r="F91" s="19">
        <v>334.44</v>
      </c>
      <c r="G91" s="20">
        <v>217.39</v>
      </c>
      <c r="H91" s="22">
        <v>167.22</v>
      </c>
      <c r="I91" s="13"/>
      <c r="J91" s="1" t="str">
        <f t="shared" si="2"/>
        <v>レタス（結球）８月１日～10月31日</v>
      </c>
      <c r="K91" s="1">
        <f t="shared" si="3"/>
        <v>88</v>
      </c>
    </row>
    <row r="92" spans="1:11" ht="22.5" customHeight="1">
      <c r="A92" s="1">
        <v>89</v>
      </c>
      <c r="B92" s="39" t="s">
        <v>17</v>
      </c>
      <c r="C92" s="18" t="s">
        <v>92</v>
      </c>
      <c r="D92" s="19">
        <v>230.79</v>
      </c>
      <c r="E92" s="19">
        <v>276.95</v>
      </c>
      <c r="F92" s="19">
        <v>307.72000000000003</v>
      </c>
      <c r="G92" s="20">
        <v>200.02</v>
      </c>
      <c r="H92" s="21">
        <v>153.86000000000001</v>
      </c>
      <c r="I92" s="13"/>
      <c r="J92" s="1" t="str">
        <f t="shared" si="2"/>
        <v>レタス（結球）11月１日～11月30日</v>
      </c>
      <c r="K92" s="1">
        <f t="shared" si="3"/>
        <v>89</v>
      </c>
    </row>
    <row r="93" spans="1:11" ht="22.5" customHeight="1">
      <c r="A93" s="1">
        <v>90</v>
      </c>
      <c r="B93" s="39" t="s">
        <v>17</v>
      </c>
      <c r="C93" s="18" t="s">
        <v>93</v>
      </c>
      <c r="D93" s="19">
        <v>317.04000000000002</v>
      </c>
      <c r="E93" s="19">
        <v>380.45</v>
      </c>
      <c r="F93" s="19">
        <v>422.72</v>
      </c>
      <c r="G93" s="20">
        <v>274.77</v>
      </c>
      <c r="H93" s="21">
        <v>211.36</v>
      </c>
      <c r="I93" s="13"/>
      <c r="J93" s="1" t="str">
        <f t="shared" si="2"/>
        <v>レタス（結球）12月１日～12月31日</v>
      </c>
      <c r="K93" s="1">
        <f t="shared" si="3"/>
        <v>90</v>
      </c>
    </row>
    <row r="94" spans="1:11" ht="22.5" customHeight="1">
      <c r="A94" s="1">
        <v>91</v>
      </c>
      <c r="B94" s="39" t="s">
        <v>17</v>
      </c>
      <c r="C94" s="18" t="s">
        <v>143</v>
      </c>
      <c r="D94" s="19">
        <v>347.79</v>
      </c>
      <c r="E94" s="19">
        <v>417.35</v>
      </c>
      <c r="F94" s="19">
        <v>463.72</v>
      </c>
      <c r="G94" s="20">
        <v>301.42</v>
      </c>
      <c r="H94" s="21">
        <v>231.86</v>
      </c>
      <c r="I94" s="13"/>
      <c r="J94" s="1" t="str">
        <f t="shared" si="2"/>
        <v>レタス（結球）１月１日～２月28日</v>
      </c>
      <c r="K94" s="1">
        <f t="shared" si="3"/>
        <v>91</v>
      </c>
    </row>
    <row r="95" spans="1:11" ht="22.5" customHeight="1">
      <c r="A95" s="1">
        <v>92</v>
      </c>
      <c r="B95" s="39" t="s">
        <v>17</v>
      </c>
      <c r="C95" s="18" t="s">
        <v>95</v>
      </c>
      <c r="D95" s="25">
        <v>261.95999999999998</v>
      </c>
      <c r="E95" s="25">
        <v>314.35000000000002</v>
      </c>
      <c r="F95" s="25">
        <v>349.28</v>
      </c>
      <c r="G95" s="20">
        <v>227.03</v>
      </c>
      <c r="H95" s="21">
        <v>174.64</v>
      </c>
      <c r="I95" s="13"/>
      <c r="J95" s="1" t="str">
        <f t="shared" si="2"/>
        <v>レタス（結球）３月１日～３月31日</v>
      </c>
      <c r="K95" s="1">
        <f t="shared" si="3"/>
        <v>92</v>
      </c>
    </row>
    <row r="96" spans="1:11" ht="22.5" customHeight="1">
      <c r="A96" s="1">
        <v>93</v>
      </c>
      <c r="B96" s="39" t="s">
        <v>18</v>
      </c>
      <c r="C96" s="18" t="s">
        <v>61</v>
      </c>
      <c r="D96" s="19">
        <v>379.08</v>
      </c>
      <c r="E96" s="19">
        <v>454.9</v>
      </c>
      <c r="F96" s="19">
        <v>505.44</v>
      </c>
      <c r="G96" s="20">
        <v>328.54</v>
      </c>
      <c r="H96" s="22">
        <v>252.72</v>
      </c>
      <c r="I96" s="13"/>
      <c r="J96" s="1" t="str">
        <f t="shared" si="2"/>
        <v>レタス（非結球）４月１日～５月31日</v>
      </c>
      <c r="K96" s="1">
        <f t="shared" si="3"/>
        <v>93</v>
      </c>
    </row>
    <row r="97" spans="1:11" ht="22.5" customHeight="1">
      <c r="A97" s="1">
        <v>94</v>
      </c>
      <c r="B97" s="39" t="s">
        <v>18</v>
      </c>
      <c r="C97" s="18" t="s">
        <v>73</v>
      </c>
      <c r="D97" s="19">
        <v>330.2</v>
      </c>
      <c r="E97" s="19">
        <v>396.23</v>
      </c>
      <c r="F97" s="19">
        <v>440.26</v>
      </c>
      <c r="G97" s="20">
        <v>242.14</v>
      </c>
      <c r="H97" s="22">
        <v>220.13</v>
      </c>
      <c r="I97" s="13"/>
      <c r="J97" s="1" t="str">
        <f t="shared" si="2"/>
        <v>レタス（非結球）６月１日～７月31日</v>
      </c>
      <c r="K97" s="1">
        <f t="shared" si="3"/>
        <v>94</v>
      </c>
    </row>
    <row r="98" spans="1:11" ht="22.5" customHeight="1">
      <c r="A98" s="1">
        <v>95</v>
      </c>
      <c r="B98" s="39" t="s">
        <v>18</v>
      </c>
      <c r="C98" s="18" t="s">
        <v>85</v>
      </c>
      <c r="D98" s="19">
        <v>429.36</v>
      </c>
      <c r="E98" s="19">
        <v>515.23</v>
      </c>
      <c r="F98" s="19">
        <v>572.48</v>
      </c>
      <c r="G98" s="20">
        <v>372.11</v>
      </c>
      <c r="H98" s="21">
        <v>286.24</v>
      </c>
      <c r="I98" s="13"/>
      <c r="J98" s="1" t="str">
        <f t="shared" si="2"/>
        <v>レタス（非結球）８月１日～10月31日</v>
      </c>
      <c r="K98" s="1">
        <f t="shared" si="3"/>
        <v>95</v>
      </c>
    </row>
    <row r="99" spans="1:11" ht="22.5" customHeight="1">
      <c r="A99" s="1">
        <v>96</v>
      </c>
      <c r="B99" s="39" t="s">
        <v>18</v>
      </c>
      <c r="C99" s="18" t="s">
        <v>92</v>
      </c>
      <c r="D99" s="19">
        <v>397.7</v>
      </c>
      <c r="E99" s="19">
        <v>477.23</v>
      </c>
      <c r="F99" s="19">
        <v>530.26</v>
      </c>
      <c r="G99" s="20">
        <v>344.67</v>
      </c>
      <c r="H99" s="21">
        <v>265.13</v>
      </c>
      <c r="I99" s="13"/>
      <c r="J99" s="1" t="str">
        <f t="shared" si="2"/>
        <v>レタス（非結球）11月１日～11月30日</v>
      </c>
      <c r="K99" s="1">
        <f t="shared" si="3"/>
        <v>96</v>
      </c>
    </row>
    <row r="100" spans="1:11" ht="22.5" customHeight="1">
      <c r="A100" s="1">
        <v>97</v>
      </c>
      <c r="B100" s="39" t="s">
        <v>18</v>
      </c>
      <c r="C100" s="18" t="s">
        <v>93</v>
      </c>
      <c r="D100" s="19">
        <v>452.66</v>
      </c>
      <c r="E100" s="19">
        <v>543.19000000000005</v>
      </c>
      <c r="F100" s="19">
        <v>603.54</v>
      </c>
      <c r="G100" s="20">
        <v>392.3</v>
      </c>
      <c r="H100" s="21">
        <v>301.77</v>
      </c>
      <c r="I100" s="13"/>
      <c r="J100" s="1" t="str">
        <f t="shared" si="2"/>
        <v>レタス（非結球）12月１日～12月31日</v>
      </c>
      <c r="K100" s="1">
        <f t="shared" si="3"/>
        <v>97</v>
      </c>
    </row>
    <row r="101" spans="1:11" ht="22.5" customHeight="1">
      <c r="A101" s="1">
        <v>98</v>
      </c>
      <c r="B101" s="39" t="s">
        <v>18</v>
      </c>
      <c r="C101" s="18" t="s">
        <v>143</v>
      </c>
      <c r="D101" s="19">
        <v>518.48</v>
      </c>
      <c r="E101" s="19">
        <v>622.16999999999996</v>
      </c>
      <c r="F101" s="19">
        <v>691.3</v>
      </c>
      <c r="G101" s="20">
        <v>449.35</v>
      </c>
      <c r="H101" s="21">
        <v>345.65</v>
      </c>
      <c r="I101" s="13"/>
      <c r="J101" s="1" t="str">
        <f t="shared" si="2"/>
        <v>レタス（非結球）１月１日～２月28日</v>
      </c>
      <c r="K101" s="1">
        <f t="shared" si="3"/>
        <v>98</v>
      </c>
    </row>
    <row r="102" spans="1:11" ht="22.5" customHeight="1">
      <c r="A102" s="1">
        <v>99</v>
      </c>
      <c r="B102" s="39" t="s">
        <v>18</v>
      </c>
      <c r="C102" s="18" t="s">
        <v>95</v>
      </c>
      <c r="D102" s="25">
        <v>422.64</v>
      </c>
      <c r="E102" s="25">
        <v>507.17</v>
      </c>
      <c r="F102" s="25">
        <v>563.52</v>
      </c>
      <c r="G102" s="20">
        <v>366.29</v>
      </c>
      <c r="H102" s="21">
        <v>281.76</v>
      </c>
      <c r="I102" s="13"/>
      <c r="J102" s="1" t="str">
        <f t="shared" si="2"/>
        <v>レタス（非結球）３月１日～３月31日</v>
      </c>
      <c r="K102" s="1">
        <f t="shared" si="3"/>
        <v>99</v>
      </c>
    </row>
  </sheetData>
  <autoFilter ref="B3:H3">
    <sortState ref="B5:H103">
      <sortCondition ref="B4"/>
    </sortState>
  </autoFilter>
  <mergeCells count="3">
    <mergeCell ref="D1:H1"/>
    <mergeCell ref="B2:C2"/>
    <mergeCell ref="D2:F2"/>
  </mergeCells>
  <phoneticPr fontId="1"/>
  <printOptions horizontalCentered="1"/>
  <pageMargins left="0.39370078740157483" right="0.39370078740157483" top="0.59055118110236227" bottom="0.39370078740157483" header="0.51181102362204722" footer="0.19685039370078741"/>
  <pageSetup paperSize="9" scale="93" firstPageNumber="2" fitToHeight="0" pageOrder="overThenDown"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sheetPr>
  <dimension ref="A1:B23"/>
  <sheetViews>
    <sheetView workbookViewId="0">
      <selection activeCell="H104" sqref="H104"/>
    </sheetView>
  </sheetViews>
  <sheetFormatPr defaultRowHeight="18"/>
  <cols>
    <col min="1" max="1" width="15" bestFit="1" customWidth="1"/>
    <col min="2" max="2" width="21.3984375" bestFit="1" customWidth="1"/>
  </cols>
  <sheetData>
    <row r="1" spans="1:2">
      <c r="A1" s="27" t="s">
        <v>25</v>
      </c>
      <c r="B1" s="27" t="s">
        <v>25</v>
      </c>
    </row>
    <row r="2" spans="1:2">
      <c r="A2" s="27" t="s">
        <v>29</v>
      </c>
      <c r="B2" s="27" t="s">
        <v>29</v>
      </c>
    </row>
    <row r="3" spans="1:2">
      <c r="A3" s="27" t="s">
        <v>30</v>
      </c>
      <c r="B3" s="27" t="s">
        <v>30</v>
      </c>
    </row>
    <row r="4" spans="1:2">
      <c r="A4" s="27" t="s">
        <v>31</v>
      </c>
      <c r="B4" s="27" t="s">
        <v>31</v>
      </c>
    </row>
    <row r="5" spans="1:2">
      <c r="A5" s="27" t="s">
        <v>32</v>
      </c>
      <c r="B5" s="27" t="s">
        <v>32</v>
      </c>
    </row>
    <row r="6" spans="1:2">
      <c r="A6" s="27" t="s">
        <v>96</v>
      </c>
      <c r="B6" s="27" t="s">
        <v>34</v>
      </c>
    </row>
    <row r="7" spans="1:2">
      <c r="A7" s="27" t="s">
        <v>36</v>
      </c>
      <c r="B7" s="27" t="s">
        <v>36</v>
      </c>
    </row>
    <row r="8" spans="1:2">
      <c r="A8" s="27" t="s">
        <v>37</v>
      </c>
      <c r="B8" s="27" t="s">
        <v>37</v>
      </c>
    </row>
    <row r="9" spans="1:2">
      <c r="A9" s="27" t="s">
        <v>97</v>
      </c>
      <c r="B9" s="27" t="s">
        <v>48</v>
      </c>
    </row>
    <row r="10" spans="1:2">
      <c r="A10" s="27" t="s">
        <v>39</v>
      </c>
      <c r="B10" s="27" t="s">
        <v>39</v>
      </c>
    </row>
    <row r="11" spans="1:2">
      <c r="A11" s="27" t="s">
        <v>98</v>
      </c>
      <c r="B11" s="27" t="s">
        <v>44</v>
      </c>
    </row>
    <row r="12" spans="1:2">
      <c r="A12" s="27" t="s">
        <v>99</v>
      </c>
      <c r="B12" s="27" t="s">
        <v>46</v>
      </c>
    </row>
    <row r="13" spans="1:2">
      <c r="A13" s="27" t="s">
        <v>100</v>
      </c>
      <c r="B13" s="27" t="s">
        <v>47</v>
      </c>
    </row>
    <row r="14" spans="1:2">
      <c r="A14" s="27" t="s">
        <v>28</v>
      </c>
      <c r="B14" s="27" t="s">
        <v>28</v>
      </c>
    </row>
    <row r="15" spans="1:2">
      <c r="A15" s="27" t="s">
        <v>40</v>
      </c>
      <c r="B15" s="27" t="s">
        <v>40</v>
      </c>
    </row>
    <row r="16" spans="1:2">
      <c r="A16" s="27" t="s">
        <v>101</v>
      </c>
      <c r="B16" s="27" t="s">
        <v>26</v>
      </c>
    </row>
    <row r="17" spans="1:2">
      <c r="A17" s="27" t="s">
        <v>102</v>
      </c>
      <c r="B17" s="27" t="s">
        <v>27</v>
      </c>
    </row>
    <row r="18" spans="1:2">
      <c r="A18" s="27" t="s">
        <v>103</v>
      </c>
      <c r="B18" s="27" t="s">
        <v>53</v>
      </c>
    </row>
    <row r="19" spans="1:2">
      <c r="A19" s="27" t="s">
        <v>104</v>
      </c>
      <c r="B19" s="27" t="s">
        <v>55</v>
      </c>
    </row>
    <row r="20" spans="1:2">
      <c r="A20" s="27" t="s">
        <v>41</v>
      </c>
      <c r="B20" s="27" t="s">
        <v>41</v>
      </c>
    </row>
    <row r="21" spans="1:2">
      <c r="A21" s="27" t="s">
        <v>42</v>
      </c>
      <c r="B21" s="27" t="s">
        <v>42</v>
      </c>
    </row>
    <row r="22" spans="1:2">
      <c r="A22" s="27" t="s">
        <v>105</v>
      </c>
      <c r="B22" s="27" t="s">
        <v>51</v>
      </c>
    </row>
    <row r="23" spans="1:2">
      <c r="A23" s="27" t="s">
        <v>43</v>
      </c>
      <c r="B23" s="27" t="s">
        <v>43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workbookViewId="0">
      <selection activeCell="H104" sqref="H104"/>
    </sheetView>
  </sheetViews>
  <sheetFormatPr defaultRowHeight="18"/>
  <cols>
    <col min="2" max="2" width="24.09765625" customWidth="1"/>
    <col min="3" max="3" width="24.19921875" customWidth="1"/>
    <col min="4" max="7" width="9" style="69"/>
    <col min="8" max="8" width="49.19921875" bestFit="1" customWidth="1"/>
  </cols>
  <sheetData>
    <row r="1" spans="1:9">
      <c r="B1" t="s">
        <v>146</v>
      </c>
    </row>
    <row r="2" spans="1:9">
      <c r="B2" s="70" t="s">
        <v>152</v>
      </c>
      <c r="C2" s="70"/>
      <c r="D2" s="173" t="s">
        <v>147</v>
      </c>
      <c r="E2" s="173" t="s">
        <v>148</v>
      </c>
      <c r="F2" s="173" t="s">
        <v>149</v>
      </c>
      <c r="G2" s="73"/>
    </row>
    <row r="3" spans="1:9" ht="36">
      <c r="B3" s="70" t="s">
        <v>151</v>
      </c>
      <c r="C3" s="71" t="s">
        <v>150</v>
      </c>
      <c r="D3" s="173"/>
      <c r="E3" s="173"/>
      <c r="F3" s="173"/>
      <c r="G3" s="73"/>
    </row>
    <row r="4" spans="1:9">
      <c r="A4">
        <v>1</v>
      </c>
      <c r="B4" s="70" t="s">
        <v>8</v>
      </c>
      <c r="C4" s="70" t="s">
        <v>156</v>
      </c>
      <c r="D4" s="72">
        <v>34.32</v>
      </c>
      <c r="E4" s="72">
        <v>60.06</v>
      </c>
      <c r="F4" s="72">
        <v>85.8</v>
      </c>
      <c r="G4" s="74"/>
      <c r="H4" t="str">
        <f>CONCATENATE(B4,C4)</f>
        <v>キャベツ４月１日～５月20日</v>
      </c>
      <c r="I4">
        <v>1</v>
      </c>
    </row>
    <row r="5" spans="1:9">
      <c r="A5">
        <v>2</v>
      </c>
      <c r="B5" s="70" t="s">
        <v>8</v>
      </c>
      <c r="C5" s="70" t="s">
        <v>157</v>
      </c>
      <c r="D5" s="72">
        <v>29.81</v>
      </c>
      <c r="E5" s="72">
        <v>52.16</v>
      </c>
      <c r="F5" s="72">
        <v>74.52</v>
      </c>
      <c r="G5" s="74"/>
      <c r="H5" t="str">
        <f t="shared" ref="H5:H68" si="0">CONCATENATE(B5,C5)</f>
        <v>キャベツ５月21日～６月30日</v>
      </c>
      <c r="I5">
        <v>2</v>
      </c>
    </row>
    <row r="6" spans="1:9">
      <c r="A6">
        <v>3</v>
      </c>
      <c r="B6" s="70" t="s">
        <v>8</v>
      </c>
      <c r="C6" s="70" t="s">
        <v>158</v>
      </c>
      <c r="D6" s="72">
        <v>33.950000000000003</v>
      </c>
      <c r="E6" s="72">
        <v>59.42</v>
      </c>
      <c r="F6" s="72">
        <v>84.88</v>
      </c>
      <c r="G6" s="74"/>
      <c r="H6" t="str">
        <f t="shared" si="0"/>
        <v>キャベツ７月１日～10月31日</v>
      </c>
      <c r="I6">
        <v>3</v>
      </c>
    </row>
    <row r="7" spans="1:9">
      <c r="A7">
        <v>4</v>
      </c>
      <c r="B7" s="70" t="s">
        <v>9</v>
      </c>
      <c r="C7" s="70" t="s">
        <v>57</v>
      </c>
      <c r="D7" s="72">
        <v>90.5</v>
      </c>
      <c r="E7" s="72">
        <v>158.38</v>
      </c>
      <c r="F7" s="72">
        <v>226.25</v>
      </c>
      <c r="G7" s="74"/>
      <c r="H7" t="str">
        <f t="shared" si="0"/>
        <v>きゅうり５月１日～６月30日</v>
      </c>
      <c r="I7">
        <v>4</v>
      </c>
    </row>
    <row r="8" spans="1:9">
      <c r="A8">
        <v>5</v>
      </c>
      <c r="B8" s="70" t="s">
        <v>9</v>
      </c>
      <c r="C8" s="70" t="s">
        <v>159</v>
      </c>
      <c r="D8" s="72">
        <v>85.77</v>
      </c>
      <c r="E8" s="72">
        <v>150.1</v>
      </c>
      <c r="F8" s="72">
        <v>214.43</v>
      </c>
      <c r="G8" s="74"/>
      <c r="H8" t="str">
        <f t="shared" si="0"/>
        <v>きゅうり７月１日～９月30日</v>
      </c>
      <c r="I8">
        <v>5</v>
      </c>
    </row>
    <row r="9" spans="1:9">
      <c r="A9">
        <v>6</v>
      </c>
      <c r="B9" s="70" t="s">
        <v>9</v>
      </c>
      <c r="C9" s="70" t="s">
        <v>160</v>
      </c>
      <c r="D9" s="72">
        <v>104.25</v>
      </c>
      <c r="E9" s="72">
        <v>182.43</v>
      </c>
      <c r="F9" s="72">
        <v>260.62</v>
      </c>
      <c r="G9" s="74"/>
      <c r="H9" t="str">
        <f t="shared" si="0"/>
        <v>きゅうり10月１日～11月30日</v>
      </c>
      <c r="I9">
        <v>6</v>
      </c>
    </row>
    <row r="10" spans="1:9">
      <c r="A10">
        <v>7</v>
      </c>
      <c r="B10" s="70" t="s">
        <v>10</v>
      </c>
      <c r="C10" s="70" t="s">
        <v>161</v>
      </c>
      <c r="D10" s="72">
        <v>134.69999999999999</v>
      </c>
      <c r="E10" s="72">
        <v>235.73</v>
      </c>
      <c r="F10" s="72">
        <v>336.76</v>
      </c>
      <c r="G10" s="74"/>
      <c r="H10" t="str">
        <f t="shared" si="0"/>
        <v>さといも６月１日～７月31日</v>
      </c>
      <c r="I10">
        <v>7</v>
      </c>
    </row>
    <row r="11" spans="1:9">
      <c r="A11">
        <v>8</v>
      </c>
      <c r="B11" s="70" t="s">
        <v>10</v>
      </c>
      <c r="C11" s="70" t="s">
        <v>162</v>
      </c>
      <c r="D11" s="72">
        <v>105.58</v>
      </c>
      <c r="E11" s="72">
        <v>184.77</v>
      </c>
      <c r="F11" s="72">
        <v>263.95</v>
      </c>
      <c r="G11" s="74"/>
      <c r="H11" t="str">
        <f t="shared" si="0"/>
        <v>さといも８月１日～９月30日</v>
      </c>
      <c r="I11">
        <v>8</v>
      </c>
    </row>
    <row r="12" spans="1:9">
      <c r="A12">
        <v>9</v>
      </c>
      <c r="B12" s="70" t="s">
        <v>10</v>
      </c>
      <c r="C12" s="70" t="s">
        <v>163</v>
      </c>
      <c r="D12" s="72">
        <v>92.44</v>
      </c>
      <c r="E12" s="72">
        <v>161.77000000000001</v>
      </c>
      <c r="F12" s="72">
        <v>231.1</v>
      </c>
      <c r="G12" s="74"/>
      <c r="H12" t="str">
        <f t="shared" si="0"/>
        <v>さといも10月１日～12月31日</v>
      </c>
      <c r="I12">
        <v>9</v>
      </c>
    </row>
    <row r="13" spans="1:9">
      <c r="A13">
        <v>10</v>
      </c>
      <c r="B13" s="70" t="s">
        <v>11</v>
      </c>
      <c r="C13" s="70" t="s">
        <v>164</v>
      </c>
      <c r="D13" s="72">
        <v>32.53</v>
      </c>
      <c r="E13" s="72">
        <v>56.93</v>
      </c>
      <c r="F13" s="72">
        <v>81.33</v>
      </c>
      <c r="G13" s="74"/>
      <c r="H13" t="str">
        <f t="shared" si="0"/>
        <v>だいこん４月１日～６月30日</v>
      </c>
      <c r="I13">
        <v>10</v>
      </c>
    </row>
    <row r="14" spans="1:9">
      <c r="A14">
        <v>11</v>
      </c>
      <c r="B14" s="70" t="s">
        <v>11</v>
      </c>
      <c r="C14" s="70" t="s">
        <v>159</v>
      </c>
      <c r="D14" s="72">
        <v>38.770000000000003</v>
      </c>
      <c r="E14" s="72">
        <v>67.84</v>
      </c>
      <c r="F14" s="72">
        <v>96.92</v>
      </c>
      <c r="G14" s="74"/>
      <c r="H14" t="str">
        <f t="shared" si="0"/>
        <v>だいこん７月１日～９月30日</v>
      </c>
      <c r="I14">
        <v>11</v>
      </c>
    </row>
    <row r="15" spans="1:9">
      <c r="A15">
        <v>12</v>
      </c>
      <c r="B15" s="70" t="s">
        <v>11</v>
      </c>
      <c r="C15" s="70" t="s">
        <v>163</v>
      </c>
      <c r="D15" s="72">
        <v>27.98</v>
      </c>
      <c r="E15" s="72">
        <v>48.97</v>
      </c>
      <c r="F15" s="72">
        <v>69.959999999999994</v>
      </c>
      <c r="G15" s="74"/>
      <c r="H15" t="str">
        <f t="shared" si="0"/>
        <v>だいこん10月１日～12月31日</v>
      </c>
      <c r="I15">
        <v>12</v>
      </c>
    </row>
    <row r="16" spans="1:9">
      <c r="A16">
        <v>13</v>
      </c>
      <c r="B16" s="70" t="s">
        <v>103</v>
      </c>
      <c r="C16" s="70" t="s">
        <v>165</v>
      </c>
      <c r="D16" s="72">
        <v>40.24</v>
      </c>
      <c r="E16" s="72">
        <v>70.41</v>
      </c>
      <c r="F16" s="72">
        <v>100.59</v>
      </c>
      <c r="G16" s="74"/>
      <c r="H16" t="str">
        <f t="shared" si="0"/>
        <v>たまねぎ即売４月１日～４月30日</v>
      </c>
      <c r="I16">
        <v>13</v>
      </c>
    </row>
    <row r="17" spans="1:9">
      <c r="A17">
        <v>14</v>
      </c>
      <c r="B17" s="70" t="s">
        <v>103</v>
      </c>
      <c r="C17" s="70" t="s">
        <v>57</v>
      </c>
      <c r="D17" s="72">
        <v>36.090000000000003</v>
      </c>
      <c r="E17" s="72">
        <v>63.16</v>
      </c>
      <c r="F17" s="72">
        <v>90.23</v>
      </c>
      <c r="G17" s="74"/>
      <c r="H17" t="str">
        <f t="shared" si="0"/>
        <v>たまねぎ即売５月１日～６月30日</v>
      </c>
      <c r="I17">
        <v>14</v>
      </c>
    </row>
    <row r="18" spans="1:9">
      <c r="A18">
        <v>15</v>
      </c>
      <c r="B18" s="70" t="s">
        <v>41</v>
      </c>
      <c r="C18" s="70" t="s">
        <v>158</v>
      </c>
      <c r="D18" s="72">
        <v>43.12</v>
      </c>
      <c r="E18" s="72">
        <v>75.459999999999994</v>
      </c>
      <c r="F18" s="72">
        <v>107.8</v>
      </c>
      <c r="G18" s="74"/>
      <c r="H18" t="str">
        <f t="shared" si="0"/>
        <v>たまねぎ７月１日～10月31日</v>
      </c>
      <c r="I18">
        <v>15</v>
      </c>
    </row>
    <row r="19" spans="1:9">
      <c r="A19">
        <v>16</v>
      </c>
      <c r="B19" s="70" t="s">
        <v>103</v>
      </c>
      <c r="C19" s="70" t="s">
        <v>166</v>
      </c>
      <c r="D19" s="72">
        <v>32.619999999999997</v>
      </c>
      <c r="E19" s="72">
        <v>57.08</v>
      </c>
      <c r="F19" s="72">
        <v>81.540000000000006</v>
      </c>
      <c r="G19" s="74"/>
      <c r="H19" t="str">
        <f t="shared" si="0"/>
        <v>たまねぎ即売８月１日～12月31日</v>
      </c>
      <c r="I19">
        <v>16</v>
      </c>
    </row>
    <row r="20" spans="1:9">
      <c r="A20">
        <v>17</v>
      </c>
      <c r="B20" s="70" t="s">
        <v>153</v>
      </c>
      <c r="C20" s="70" t="s">
        <v>57</v>
      </c>
      <c r="D20" s="72">
        <v>119.39</v>
      </c>
      <c r="E20" s="72">
        <v>208.93</v>
      </c>
      <c r="F20" s="72">
        <v>298.47000000000003</v>
      </c>
      <c r="G20" s="74"/>
      <c r="H20" t="str">
        <f t="shared" si="0"/>
        <v>トマト（除ミニ）５月１日～６月30日</v>
      </c>
      <c r="I20">
        <v>17</v>
      </c>
    </row>
    <row r="21" spans="1:9">
      <c r="A21">
        <v>18</v>
      </c>
      <c r="B21" s="70" t="s">
        <v>154</v>
      </c>
      <c r="C21" s="70" t="s">
        <v>57</v>
      </c>
      <c r="D21" s="72">
        <v>203.26</v>
      </c>
      <c r="E21" s="72">
        <v>355.71</v>
      </c>
      <c r="F21" s="72">
        <v>508.15</v>
      </c>
      <c r="G21" s="74"/>
      <c r="H21" t="str">
        <f t="shared" si="0"/>
        <v>トマト（ミニ）５月１日～６月30日</v>
      </c>
      <c r="I21">
        <v>18</v>
      </c>
    </row>
    <row r="22" spans="1:9">
      <c r="A22">
        <v>19</v>
      </c>
      <c r="B22" s="70" t="s">
        <v>153</v>
      </c>
      <c r="C22" s="70" t="s">
        <v>159</v>
      </c>
      <c r="D22" s="72">
        <v>108.96</v>
      </c>
      <c r="E22" s="72">
        <v>190.67</v>
      </c>
      <c r="F22" s="72">
        <v>272.39</v>
      </c>
      <c r="G22" s="74"/>
      <c r="H22" t="str">
        <f t="shared" si="0"/>
        <v>トマト（除ミニ）７月１日～９月30日</v>
      </c>
      <c r="I22">
        <v>19</v>
      </c>
    </row>
    <row r="23" spans="1:9">
      <c r="A23">
        <v>20</v>
      </c>
      <c r="B23" s="70" t="s">
        <v>154</v>
      </c>
      <c r="C23" s="70" t="s">
        <v>159</v>
      </c>
      <c r="D23" s="72">
        <v>213.13</v>
      </c>
      <c r="E23" s="72">
        <v>372.98</v>
      </c>
      <c r="F23" s="72">
        <v>532.83000000000004</v>
      </c>
      <c r="G23" s="74"/>
      <c r="H23" t="str">
        <f t="shared" si="0"/>
        <v>トマト（ミニ）７月１日～９月30日</v>
      </c>
      <c r="I23">
        <v>20</v>
      </c>
    </row>
    <row r="24" spans="1:9">
      <c r="A24">
        <v>21</v>
      </c>
      <c r="B24" s="70" t="s">
        <v>153</v>
      </c>
      <c r="C24" s="70" t="s">
        <v>160</v>
      </c>
      <c r="D24" s="72">
        <v>122.24</v>
      </c>
      <c r="E24" s="72">
        <v>213.91</v>
      </c>
      <c r="F24" s="72">
        <v>305.58999999999997</v>
      </c>
      <c r="G24" s="74"/>
      <c r="H24" t="str">
        <f t="shared" si="0"/>
        <v>トマト（除ミニ）10月１日～11月30日</v>
      </c>
      <c r="I24">
        <v>21</v>
      </c>
    </row>
    <row r="25" spans="1:9">
      <c r="A25">
        <v>22</v>
      </c>
      <c r="B25" s="70" t="s">
        <v>154</v>
      </c>
      <c r="C25" s="70" t="s">
        <v>160</v>
      </c>
      <c r="D25" s="72">
        <v>249.79</v>
      </c>
      <c r="E25" s="72">
        <v>437.14</v>
      </c>
      <c r="F25" s="72">
        <v>624.48</v>
      </c>
      <c r="G25" s="74"/>
      <c r="H25" t="str">
        <f t="shared" si="0"/>
        <v>トマト（ミニ）10月１日～11月30日</v>
      </c>
      <c r="I25">
        <v>22</v>
      </c>
    </row>
    <row r="26" spans="1:9">
      <c r="A26">
        <v>23</v>
      </c>
      <c r="B26" s="70" t="s">
        <v>35</v>
      </c>
      <c r="C26" s="70" t="s">
        <v>57</v>
      </c>
      <c r="D26" s="72">
        <v>127.12</v>
      </c>
      <c r="E26" s="72">
        <v>222.46</v>
      </c>
      <c r="F26" s="72">
        <v>317.8</v>
      </c>
      <c r="G26" s="74"/>
      <c r="H26" t="str">
        <f t="shared" si="0"/>
        <v>なす５月１日～６月30日</v>
      </c>
      <c r="I26">
        <v>23</v>
      </c>
    </row>
    <row r="27" spans="1:9">
      <c r="A27">
        <v>24</v>
      </c>
      <c r="B27" s="70" t="s">
        <v>35</v>
      </c>
      <c r="C27" s="70" t="s">
        <v>159</v>
      </c>
      <c r="D27" s="72">
        <v>112.12</v>
      </c>
      <c r="E27" s="72">
        <v>196.22</v>
      </c>
      <c r="F27" s="72">
        <v>280.31</v>
      </c>
      <c r="G27" s="74"/>
      <c r="H27" t="str">
        <f t="shared" si="0"/>
        <v>なす７月１日～９月30日</v>
      </c>
      <c r="I27">
        <v>24</v>
      </c>
    </row>
    <row r="28" spans="1:9">
      <c r="A28">
        <v>25</v>
      </c>
      <c r="B28" s="70" t="s">
        <v>35</v>
      </c>
      <c r="C28" s="70" t="s">
        <v>160</v>
      </c>
      <c r="D28" s="72">
        <v>110.86</v>
      </c>
      <c r="E28" s="72">
        <v>194.01</v>
      </c>
      <c r="F28" s="72">
        <v>277.16000000000003</v>
      </c>
      <c r="G28" s="74"/>
      <c r="H28" t="str">
        <f t="shared" si="0"/>
        <v>なす10月１日～11月30日</v>
      </c>
      <c r="I28">
        <v>25</v>
      </c>
    </row>
    <row r="29" spans="1:9">
      <c r="A29">
        <v>26</v>
      </c>
      <c r="B29" s="70" t="s">
        <v>12</v>
      </c>
      <c r="C29" s="70" t="s">
        <v>60</v>
      </c>
      <c r="D29" s="72">
        <v>57.66</v>
      </c>
      <c r="E29" s="72">
        <v>100.91</v>
      </c>
      <c r="F29" s="72">
        <v>144.16</v>
      </c>
      <c r="G29" s="74"/>
      <c r="H29" t="str">
        <f t="shared" si="0"/>
        <v>にんじん４月１日～５月31日</v>
      </c>
      <c r="I29">
        <v>26</v>
      </c>
    </row>
    <row r="30" spans="1:9">
      <c r="A30">
        <v>27</v>
      </c>
      <c r="B30" s="70" t="s">
        <v>12</v>
      </c>
      <c r="C30" s="70" t="s">
        <v>161</v>
      </c>
      <c r="D30" s="72">
        <v>50.32</v>
      </c>
      <c r="E30" s="72">
        <v>88.06</v>
      </c>
      <c r="F30" s="72">
        <v>125.8</v>
      </c>
      <c r="G30" s="74"/>
      <c r="H30" t="str">
        <f t="shared" si="0"/>
        <v>にんじん６月１日～７月31日</v>
      </c>
      <c r="I30">
        <v>27</v>
      </c>
    </row>
    <row r="31" spans="1:9">
      <c r="A31">
        <v>28</v>
      </c>
      <c r="B31" s="70" t="s">
        <v>12</v>
      </c>
      <c r="C31" s="70" t="s">
        <v>167</v>
      </c>
      <c r="D31" s="72">
        <v>51.11</v>
      </c>
      <c r="E31" s="72">
        <v>89.44</v>
      </c>
      <c r="F31" s="72">
        <v>127.77</v>
      </c>
      <c r="G31" s="74"/>
      <c r="H31" t="str">
        <f t="shared" si="0"/>
        <v>にんじん８月１日～10月31日</v>
      </c>
      <c r="I31">
        <v>28</v>
      </c>
    </row>
    <row r="32" spans="1:9">
      <c r="A32">
        <v>29</v>
      </c>
      <c r="B32" s="70" t="s">
        <v>38</v>
      </c>
      <c r="C32" s="70" t="s">
        <v>164</v>
      </c>
      <c r="D32" s="72">
        <v>129.62</v>
      </c>
      <c r="E32" s="72">
        <v>226.84</v>
      </c>
      <c r="F32" s="72">
        <v>324.06</v>
      </c>
      <c r="G32" s="74"/>
      <c r="H32" t="str">
        <f t="shared" si="0"/>
        <v>ねぎ４月１日～６月30日</v>
      </c>
      <c r="I32">
        <v>29</v>
      </c>
    </row>
    <row r="33" spans="1:9">
      <c r="A33">
        <v>30</v>
      </c>
      <c r="B33" s="70" t="s">
        <v>44</v>
      </c>
      <c r="C33" s="70" t="s">
        <v>164</v>
      </c>
      <c r="D33" s="72">
        <v>150.25</v>
      </c>
      <c r="E33" s="72">
        <v>262.94</v>
      </c>
      <c r="F33" s="72">
        <v>375.63</v>
      </c>
      <c r="G33" s="74"/>
      <c r="H33" t="str">
        <f t="shared" si="0"/>
        <v>ねぎ（青ねぎ）４月１日～６月30日</v>
      </c>
      <c r="I33">
        <v>30</v>
      </c>
    </row>
    <row r="34" spans="1:9">
      <c r="A34">
        <v>31</v>
      </c>
      <c r="B34" s="70" t="s">
        <v>45</v>
      </c>
      <c r="C34" s="70" t="s">
        <v>164</v>
      </c>
      <c r="D34" s="72">
        <v>251.45</v>
      </c>
      <c r="E34" s="72">
        <v>440.03</v>
      </c>
      <c r="F34" s="72">
        <v>628.62</v>
      </c>
      <c r="G34" s="74"/>
      <c r="H34" t="str">
        <f t="shared" si="0"/>
        <v>ねぎ（こねぎ）４月１日～６月30日</v>
      </c>
      <c r="I34">
        <v>31</v>
      </c>
    </row>
    <row r="35" spans="1:9">
      <c r="A35">
        <v>32</v>
      </c>
      <c r="B35" s="70" t="s">
        <v>38</v>
      </c>
      <c r="C35" s="70" t="s">
        <v>159</v>
      </c>
      <c r="D35" s="72">
        <v>124.93</v>
      </c>
      <c r="E35" s="72">
        <v>218.63</v>
      </c>
      <c r="F35" s="72">
        <v>312.33</v>
      </c>
      <c r="G35" s="74"/>
      <c r="H35" t="str">
        <f t="shared" si="0"/>
        <v>ねぎ７月１日～９月30日</v>
      </c>
      <c r="I35">
        <v>32</v>
      </c>
    </row>
    <row r="36" spans="1:9">
      <c r="A36">
        <v>33</v>
      </c>
      <c r="B36" s="70" t="s">
        <v>44</v>
      </c>
      <c r="C36" s="70" t="s">
        <v>159</v>
      </c>
      <c r="D36" s="72">
        <v>218.78</v>
      </c>
      <c r="E36" s="72">
        <v>382.87</v>
      </c>
      <c r="F36" s="72">
        <v>546.96</v>
      </c>
      <c r="G36" s="74"/>
      <c r="H36" t="str">
        <f t="shared" si="0"/>
        <v>ねぎ（青ねぎ）７月１日～９月30日</v>
      </c>
      <c r="I36">
        <v>33</v>
      </c>
    </row>
    <row r="37" spans="1:9">
      <c r="A37">
        <v>34</v>
      </c>
      <c r="B37" s="70" t="s">
        <v>45</v>
      </c>
      <c r="C37" s="70" t="s">
        <v>159</v>
      </c>
      <c r="D37" s="72">
        <v>376.14</v>
      </c>
      <c r="E37" s="72">
        <v>658.25</v>
      </c>
      <c r="F37" s="72">
        <v>940.36</v>
      </c>
      <c r="G37" s="74"/>
      <c r="H37" t="str">
        <f t="shared" si="0"/>
        <v>ねぎ（こねぎ）７月１日～９月30日</v>
      </c>
      <c r="I37">
        <v>34</v>
      </c>
    </row>
    <row r="38" spans="1:9">
      <c r="A38">
        <v>35</v>
      </c>
      <c r="B38" s="70" t="s">
        <v>38</v>
      </c>
      <c r="C38" s="70" t="s">
        <v>163</v>
      </c>
      <c r="D38" s="72">
        <v>69.08</v>
      </c>
      <c r="E38" s="72">
        <v>120.9</v>
      </c>
      <c r="F38" s="72">
        <v>172.71</v>
      </c>
      <c r="G38" s="74"/>
      <c r="H38" t="str">
        <f t="shared" si="0"/>
        <v>ねぎ10月１日～12月31日</v>
      </c>
      <c r="I38">
        <v>35</v>
      </c>
    </row>
    <row r="39" spans="1:9">
      <c r="A39">
        <v>36</v>
      </c>
      <c r="B39" s="70" t="s">
        <v>47</v>
      </c>
      <c r="C39" s="70" t="s">
        <v>163</v>
      </c>
      <c r="D39" s="72">
        <v>112.72</v>
      </c>
      <c r="E39" s="72">
        <v>197.26</v>
      </c>
      <c r="F39" s="72">
        <v>281.8</v>
      </c>
      <c r="G39" s="74"/>
      <c r="H39" t="str">
        <f t="shared" si="0"/>
        <v>ねぎ（調整）10月１日～12月31日</v>
      </c>
      <c r="I39">
        <v>36</v>
      </c>
    </row>
    <row r="40" spans="1:9">
      <c r="A40">
        <v>37</v>
      </c>
      <c r="B40" s="70" t="s">
        <v>44</v>
      </c>
      <c r="C40" s="70" t="s">
        <v>163</v>
      </c>
      <c r="D40" s="72">
        <v>222.55</v>
      </c>
      <c r="E40" s="72">
        <v>389.46</v>
      </c>
      <c r="F40" s="72">
        <v>556.37</v>
      </c>
      <c r="G40" s="74"/>
      <c r="H40" t="str">
        <f t="shared" si="0"/>
        <v>ねぎ（青ねぎ）10月１日～12月31日</v>
      </c>
      <c r="I40">
        <v>37</v>
      </c>
    </row>
    <row r="41" spans="1:9">
      <c r="A41">
        <v>38</v>
      </c>
      <c r="B41" s="70" t="s">
        <v>45</v>
      </c>
      <c r="C41" s="70" t="s">
        <v>163</v>
      </c>
      <c r="D41" s="72">
        <v>334.3</v>
      </c>
      <c r="E41" s="72">
        <v>585.02</v>
      </c>
      <c r="F41" s="72">
        <v>835.74</v>
      </c>
      <c r="G41" s="74"/>
      <c r="H41" t="str">
        <f t="shared" si="0"/>
        <v>ねぎ（こねぎ）10月１日～12月31日</v>
      </c>
      <c r="I41">
        <v>38</v>
      </c>
    </row>
    <row r="42" spans="1:9">
      <c r="A42">
        <v>39</v>
      </c>
      <c r="B42" s="70" t="s">
        <v>13</v>
      </c>
      <c r="C42" s="70" t="s">
        <v>164</v>
      </c>
      <c r="D42" s="72">
        <v>27.12</v>
      </c>
      <c r="E42" s="72">
        <v>47.46</v>
      </c>
      <c r="F42" s="72">
        <v>67.8</v>
      </c>
      <c r="G42" s="74"/>
      <c r="H42" t="str">
        <f t="shared" si="0"/>
        <v>はくさい４月１日～６月30日</v>
      </c>
      <c r="I42">
        <v>39</v>
      </c>
    </row>
    <row r="43" spans="1:9">
      <c r="A43">
        <v>40</v>
      </c>
      <c r="B43" s="70" t="s">
        <v>13</v>
      </c>
      <c r="C43" s="70" t="s">
        <v>168</v>
      </c>
      <c r="D43" s="72">
        <v>29.29</v>
      </c>
      <c r="E43" s="72">
        <v>51.25</v>
      </c>
      <c r="F43" s="72">
        <v>73.22</v>
      </c>
      <c r="G43" s="74"/>
      <c r="H43" t="str">
        <f t="shared" si="0"/>
        <v>はくさい７月１日～８月10日</v>
      </c>
      <c r="I43">
        <v>40</v>
      </c>
    </row>
    <row r="44" spans="1:9">
      <c r="A44">
        <v>41</v>
      </c>
      <c r="B44" s="70" t="s">
        <v>13</v>
      </c>
      <c r="C44" s="70" t="s">
        <v>169</v>
      </c>
      <c r="D44" s="72">
        <v>36.06</v>
      </c>
      <c r="E44" s="72">
        <v>63.1</v>
      </c>
      <c r="F44" s="72">
        <v>90.14</v>
      </c>
      <c r="G44" s="74"/>
      <c r="H44" t="str">
        <f t="shared" si="0"/>
        <v>はくさい８月11日～９月30日</v>
      </c>
      <c r="I44">
        <v>41</v>
      </c>
    </row>
    <row r="45" spans="1:9">
      <c r="A45">
        <v>42</v>
      </c>
      <c r="B45" s="70" t="s">
        <v>13</v>
      </c>
      <c r="C45" s="70" t="s">
        <v>170</v>
      </c>
      <c r="D45" s="72">
        <v>27.96</v>
      </c>
      <c r="E45" s="72">
        <v>48.92</v>
      </c>
      <c r="F45" s="72">
        <v>69.89</v>
      </c>
      <c r="G45" s="74"/>
      <c r="H45" t="str">
        <f t="shared" si="0"/>
        <v>はくさい10月１日～10月31日</v>
      </c>
      <c r="I45">
        <v>42</v>
      </c>
    </row>
    <row r="46" spans="1:9">
      <c r="A46">
        <v>43</v>
      </c>
      <c r="B46" s="70" t="s">
        <v>105</v>
      </c>
      <c r="C46" s="70" t="s">
        <v>164</v>
      </c>
      <c r="D46" s="72">
        <v>58.12</v>
      </c>
      <c r="E46" s="72">
        <v>101.72</v>
      </c>
      <c r="F46" s="72">
        <v>145.31</v>
      </c>
      <c r="G46" s="74"/>
      <c r="H46" t="str">
        <f t="shared" si="0"/>
        <v>ばれいしょ即売４月１日～６月30日</v>
      </c>
      <c r="I46">
        <v>43</v>
      </c>
    </row>
    <row r="47" spans="1:9">
      <c r="A47">
        <v>44</v>
      </c>
      <c r="B47" s="70" t="s">
        <v>14</v>
      </c>
      <c r="C47" s="70" t="s">
        <v>159</v>
      </c>
      <c r="D47" s="72">
        <v>49.18</v>
      </c>
      <c r="E47" s="72">
        <v>86.07</v>
      </c>
      <c r="F47" s="72">
        <v>122.96</v>
      </c>
      <c r="G47" s="74"/>
      <c r="H47" t="str">
        <f t="shared" si="0"/>
        <v>ばれいしょ７月１日～９月30日</v>
      </c>
      <c r="I47">
        <v>44</v>
      </c>
    </row>
    <row r="48" spans="1:9">
      <c r="A48">
        <v>45</v>
      </c>
      <c r="B48" s="70" t="s">
        <v>14</v>
      </c>
      <c r="C48" s="70" t="s">
        <v>163</v>
      </c>
      <c r="D48" s="72">
        <v>36.93</v>
      </c>
      <c r="E48" s="72">
        <v>64.63</v>
      </c>
      <c r="F48" s="72">
        <v>92.33</v>
      </c>
      <c r="G48" s="74"/>
      <c r="H48" t="str">
        <f t="shared" si="0"/>
        <v>ばれいしょ10月１日～12月31日</v>
      </c>
      <c r="I48">
        <v>45</v>
      </c>
    </row>
    <row r="49" spans="1:9">
      <c r="A49">
        <v>46</v>
      </c>
      <c r="B49" s="70" t="s">
        <v>15</v>
      </c>
      <c r="C49" s="70" t="s">
        <v>60</v>
      </c>
      <c r="D49" s="72">
        <v>175.94</v>
      </c>
      <c r="E49" s="72">
        <v>307.89999999999998</v>
      </c>
      <c r="F49" s="72">
        <v>439.86</v>
      </c>
      <c r="G49" s="74"/>
      <c r="H49" t="str">
        <f t="shared" si="0"/>
        <v>ピーマン４月１日～５月31日</v>
      </c>
      <c r="I49">
        <v>46</v>
      </c>
    </row>
    <row r="50" spans="1:9">
      <c r="A50">
        <v>47</v>
      </c>
      <c r="B50" s="70" t="s">
        <v>15</v>
      </c>
      <c r="C50" s="70" t="s">
        <v>161</v>
      </c>
      <c r="D50" s="72">
        <v>135.46</v>
      </c>
      <c r="E50" s="72">
        <v>237.06</v>
      </c>
      <c r="F50" s="72">
        <v>338.65</v>
      </c>
      <c r="G50" s="74"/>
      <c r="H50" t="str">
        <f t="shared" si="0"/>
        <v>ピーマン６月１日～７月31日</v>
      </c>
      <c r="I50">
        <v>47</v>
      </c>
    </row>
    <row r="51" spans="1:9">
      <c r="A51">
        <v>48</v>
      </c>
      <c r="B51" s="70" t="s">
        <v>15</v>
      </c>
      <c r="C51" s="70" t="s">
        <v>167</v>
      </c>
      <c r="D51" s="72">
        <v>122.34</v>
      </c>
      <c r="E51" s="72">
        <v>214.1</v>
      </c>
      <c r="F51" s="72">
        <v>305.86</v>
      </c>
      <c r="G51" s="74"/>
      <c r="H51" t="str">
        <f t="shared" si="0"/>
        <v>ピーマン８月１日～10月31日</v>
      </c>
      <c r="I51">
        <v>48</v>
      </c>
    </row>
    <row r="52" spans="1:9">
      <c r="A52">
        <v>49</v>
      </c>
      <c r="B52" s="70" t="s">
        <v>16</v>
      </c>
      <c r="C52" s="70" t="s">
        <v>164</v>
      </c>
      <c r="D52" s="72">
        <v>165.15</v>
      </c>
      <c r="E52" s="72">
        <v>289.01</v>
      </c>
      <c r="F52" s="72">
        <v>412.87</v>
      </c>
      <c r="G52" s="74"/>
      <c r="H52" t="str">
        <f t="shared" si="0"/>
        <v>ほうれんそう４月１日～６月30日</v>
      </c>
      <c r="I52">
        <v>49</v>
      </c>
    </row>
    <row r="53" spans="1:9">
      <c r="A53">
        <v>50</v>
      </c>
      <c r="B53" s="70" t="s">
        <v>16</v>
      </c>
      <c r="C53" s="70" t="s">
        <v>159</v>
      </c>
      <c r="D53" s="72">
        <v>266.69</v>
      </c>
      <c r="E53" s="72">
        <v>466.7</v>
      </c>
      <c r="F53" s="72">
        <v>666.72</v>
      </c>
      <c r="G53" s="74"/>
      <c r="H53" t="str">
        <f t="shared" si="0"/>
        <v>ほうれんそう７月１日～９月30日</v>
      </c>
      <c r="I53">
        <v>50</v>
      </c>
    </row>
    <row r="54" spans="1:9">
      <c r="A54">
        <v>51</v>
      </c>
      <c r="B54" s="70" t="s">
        <v>16</v>
      </c>
      <c r="C54" s="70" t="s">
        <v>163</v>
      </c>
      <c r="D54" s="72">
        <v>189.78</v>
      </c>
      <c r="E54" s="72">
        <v>332.12</v>
      </c>
      <c r="F54" s="72">
        <v>474.46</v>
      </c>
      <c r="G54" s="74"/>
      <c r="H54" t="str">
        <f t="shared" si="0"/>
        <v>ほうれんそう10月１日～12月31日</v>
      </c>
      <c r="I54">
        <v>51</v>
      </c>
    </row>
    <row r="55" spans="1:9">
      <c r="A55">
        <v>52</v>
      </c>
      <c r="B55" s="70" t="s">
        <v>26</v>
      </c>
      <c r="C55" s="70" t="s">
        <v>60</v>
      </c>
      <c r="D55" s="72">
        <v>63.72</v>
      </c>
      <c r="E55" s="72">
        <v>111.5</v>
      </c>
      <c r="F55" s="72">
        <v>159.29</v>
      </c>
      <c r="G55" s="74"/>
      <c r="H55" t="str">
        <f t="shared" si="0"/>
        <v>レタス（結球）４月１日～５月31日</v>
      </c>
      <c r="I55">
        <v>52</v>
      </c>
    </row>
    <row r="56" spans="1:9">
      <c r="A56">
        <v>53</v>
      </c>
      <c r="B56" s="70" t="s">
        <v>155</v>
      </c>
      <c r="C56" s="70" t="s">
        <v>60</v>
      </c>
      <c r="D56" s="72">
        <v>101.09</v>
      </c>
      <c r="E56" s="72">
        <v>176.9</v>
      </c>
      <c r="F56" s="72">
        <v>252.72</v>
      </c>
      <c r="G56" s="74"/>
      <c r="H56" t="str">
        <f t="shared" si="0"/>
        <v>レタス（非結球）４月１日～５月31日</v>
      </c>
      <c r="I56">
        <v>53</v>
      </c>
    </row>
    <row r="57" spans="1:9">
      <c r="A57">
        <v>54</v>
      </c>
      <c r="B57" s="70" t="s">
        <v>26</v>
      </c>
      <c r="C57" s="70" t="s">
        <v>161</v>
      </c>
      <c r="D57" s="72">
        <v>49.22</v>
      </c>
      <c r="E57" s="72">
        <v>86.14</v>
      </c>
      <c r="F57" s="72">
        <v>123.06</v>
      </c>
      <c r="G57" s="74"/>
      <c r="H57" t="str">
        <f t="shared" si="0"/>
        <v>レタス（結球）６月１日～７月31日</v>
      </c>
      <c r="I57">
        <v>54</v>
      </c>
    </row>
    <row r="58" spans="1:9">
      <c r="A58">
        <v>55</v>
      </c>
      <c r="B58" s="70" t="s">
        <v>155</v>
      </c>
      <c r="C58" s="70" t="s">
        <v>161</v>
      </c>
      <c r="D58" s="72">
        <v>88.05</v>
      </c>
      <c r="E58" s="72">
        <v>154.09</v>
      </c>
      <c r="F58" s="72">
        <v>220.13</v>
      </c>
      <c r="G58" s="74"/>
      <c r="H58" t="str">
        <f t="shared" si="0"/>
        <v>レタス（非結球）６月１日～７月31日</v>
      </c>
      <c r="I58">
        <v>55</v>
      </c>
    </row>
    <row r="59" spans="1:9">
      <c r="A59">
        <v>56</v>
      </c>
      <c r="B59" s="70" t="s">
        <v>26</v>
      </c>
      <c r="C59" s="70" t="s">
        <v>167</v>
      </c>
      <c r="D59" s="72">
        <v>66.89</v>
      </c>
      <c r="E59" s="72">
        <v>117.05</v>
      </c>
      <c r="F59" s="72">
        <v>167.22</v>
      </c>
      <c r="G59" s="74"/>
      <c r="H59" t="str">
        <f t="shared" si="0"/>
        <v>レタス（結球）８月１日～10月31日</v>
      </c>
      <c r="I59">
        <v>56</v>
      </c>
    </row>
    <row r="60" spans="1:9">
      <c r="A60">
        <v>57</v>
      </c>
      <c r="B60" s="70" t="s">
        <v>155</v>
      </c>
      <c r="C60" s="70" t="s">
        <v>167</v>
      </c>
      <c r="D60" s="72">
        <v>114.5</v>
      </c>
      <c r="E60" s="72">
        <v>200.37</v>
      </c>
      <c r="F60" s="72">
        <v>286.24</v>
      </c>
      <c r="G60" s="74"/>
      <c r="H60" t="str">
        <f t="shared" si="0"/>
        <v>レタス（非結球）８月１日～10月31日</v>
      </c>
      <c r="I60">
        <v>57</v>
      </c>
    </row>
    <row r="61" spans="1:9">
      <c r="A61">
        <v>58</v>
      </c>
      <c r="B61" s="70" t="s">
        <v>8</v>
      </c>
      <c r="C61" s="70" t="s">
        <v>62</v>
      </c>
      <c r="D61" s="72">
        <v>30.91</v>
      </c>
      <c r="E61" s="72">
        <v>54.09</v>
      </c>
      <c r="F61" s="72">
        <v>77.27</v>
      </c>
      <c r="G61" s="74"/>
      <c r="H61" t="str">
        <f t="shared" si="0"/>
        <v>キャベツ11月１日～12月31日</v>
      </c>
      <c r="I61">
        <v>58</v>
      </c>
    </row>
    <row r="62" spans="1:9">
      <c r="A62">
        <v>59</v>
      </c>
      <c r="B62" s="70" t="s">
        <v>8</v>
      </c>
      <c r="C62" s="70" t="s">
        <v>74</v>
      </c>
      <c r="D62" s="72">
        <v>35.72</v>
      </c>
      <c r="E62" s="72">
        <v>62.5</v>
      </c>
      <c r="F62" s="72">
        <v>89.29</v>
      </c>
      <c r="G62" s="74"/>
      <c r="H62" t="str">
        <f t="shared" si="0"/>
        <v>キャベツ１月１日～３月31日</v>
      </c>
      <c r="I62">
        <v>59</v>
      </c>
    </row>
    <row r="63" spans="1:9">
      <c r="A63">
        <v>60</v>
      </c>
      <c r="B63" s="70" t="s">
        <v>9</v>
      </c>
      <c r="C63" s="70" t="s">
        <v>88</v>
      </c>
      <c r="D63" s="72">
        <v>173.49</v>
      </c>
      <c r="E63" s="72">
        <v>303.60000000000002</v>
      </c>
      <c r="F63" s="72">
        <v>433.72</v>
      </c>
      <c r="G63" s="74"/>
      <c r="H63" t="str">
        <f t="shared" si="0"/>
        <v>きゅうり11月21日～12月31日</v>
      </c>
      <c r="I63">
        <v>60</v>
      </c>
    </row>
    <row r="64" spans="1:9">
      <c r="A64">
        <v>61</v>
      </c>
      <c r="B64" s="70" t="s">
        <v>9</v>
      </c>
      <c r="C64" s="70" t="s">
        <v>171</v>
      </c>
      <c r="D64" s="72">
        <v>138.38</v>
      </c>
      <c r="E64" s="72">
        <v>242.17</v>
      </c>
      <c r="F64" s="72">
        <v>345.95</v>
      </c>
      <c r="G64" s="74"/>
      <c r="H64" t="str">
        <f t="shared" si="0"/>
        <v>きゅうり１月１日～ ２月28日又は２月29日</v>
      </c>
      <c r="I64">
        <v>61</v>
      </c>
    </row>
    <row r="65" spans="1:9">
      <c r="A65">
        <v>62</v>
      </c>
      <c r="B65" s="70" t="s">
        <v>9</v>
      </c>
      <c r="C65" s="70" t="s">
        <v>94</v>
      </c>
      <c r="D65" s="72">
        <v>118.75</v>
      </c>
      <c r="E65" s="72">
        <v>207.81</v>
      </c>
      <c r="F65" s="72">
        <v>296.87</v>
      </c>
      <c r="G65" s="74"/>
      <c r="H65" t="str">
        <f t="shared" si="0"/>
        <v>きゅうり３月１日～３月31日</v>
      </c>
      <c r="I65">
        <v>62</v>
      </c>
    </row>
    <row r="66" spans="1:9">
      <c r="A66">
        <v>63</v>
      </c>
      <c r="B66" s="70" t="s">
        <v>10</v>
      </c>
      <c r="C66" s="70" t="s">
        <v>74</v>
      </c>
      <c r="D66" s="72">
        <v>91.8</v>
      </c>
      <c r="E66" s="72">
        <v>160.63999999999999</v>
      </c>
      <c r="F66" s="72">
        <v>229.49</v>
      </c>
      <c r="G66" s="74"/>
      <c r="H66" t="str">
        <f t="shared" si="0"/>
        <v>さといも１月１日～３月31日</v>
      </c>
      <c r="I66">
        <v>63</v>
      </c>
    </row>
    <row r="67" spans="1:9">
      <c r="A67">
        <v>64</v>
      </c>
      <c r="B67" s="70" t="s">
        <v>11</v>
      </c>
      <c r="C67" s="70" t="s">
        <v>74</v>
      </c>
      <c r="D67" s="72">
        <v>31.85</v>
      </c>
      <c r="E67" s="72">
        <v>55.73</v>
      </c>
      <c r="F67" s="72">
        <v>79.62</v>
      </c>
      <c r="G67" s="74"/>
      <c r="H67" t="str">
        <f t="shared" si="0"/>
        <v>だいこん１月１日～３月31日</v>
      </c>
      <c r="I67">
        <v>64</v>
      </c>
    </row>
    <row r="68" spans="1:9">
      <c r="A68">
        <v>65</v>
      </c>
      <c r="B68" s="70" t="s">
        <v>103</v>
      </c>
      <c r="C68" s="70" t="s">
        <v>74</v>
      </c>
      <c r="D68" s="72">
        <v>32.85</v>
      </c>
      <c r="E68" s="72">
        <v>57.49</v>
      </c>
      <c r="F68" s="72">
        <v>82.13</v>
      </c>
      <c r="G68" s="74"/>
      <c r="H68" t="str">
        <f t="shared" si="0"/>
        <v>たまねぎ即売１月１日～３月31日</v>
      </c>
      <c r="I68">
        <v>65</v>
      </c>
    </row>
    <row r="69" spans="1:9">
      <c r="A69">
        <v>66</v>
      </c>
      <c r="B69" s="70" t="s">
        <v>104</v>
      </c>
      <c r="C69" s="70" t="s">
        <v>62</v>
      </c>
      <c r="D69" s="72">
        <v>59.34</v>
      </c>
      <c r="E69" s="72">
        <v>103.85</v>
      </c>
      <c r="F69" s="72">
        <v>148.36000000000001</v>
      </c>
      <c r="G69" s="74"/>
      <c r="H69" t="str">
        <f t="shared" ref="H69:H102" si="1">CONCATENATE(B69,C69)</f>
        <v>たまねぎ貯蔵11月１日～12月31日</v>
      </c>
      <c r="I69">
        <v>66</v>
      </c>
    </row>
    <row r="70" spans="1:9">
      <c r="A70">
        <v>67</v>
      </c>
      <c r="B70" s="70" t="s">
        <v>104</v>
      </c>
      <c r="C70" s="70" t="s">
        <v>74</v>
      </c>
      <c r="D70" s="72">
        <v>63.16</v>
      </c>
      <c r="E70" s="72">
        <v>110.52</v>
      </c>
      <c r="F70" s="72">
        <v>157.88999999999999</v>
      </c>
      <c r="G70" s="74"/>
      <c r="H70" t="str">
        <f t="shared" si="1"/>
        <v>たまねぎ貯蔵１月１日～３月31日</v>
      </c>
      <c r="I70">
        <v>67</v>
      </c>
    </row>
    <row r="71" spans="1:9">
      <c r="A71">
        <v>68</v>
      </c>
      <c r="B71" s="70" t="s">
        <v>153</v>
      </c>
      <c r="C71" s="70" t="s">
        <v>89</v>
      </c>
      <c r="D71" s="72">
        <v>156.16</v>
      </c>
      <c r="E71" s="72">
        <v>273.27999999999997</v>
      </c>
      <c r="F71" s="72">
        <v>390.4</v>
      </c>
      <c r="G71" s="74"/>
      <c r="H71" t="str">
        <f t="shared" si="1"/>
        <v>トマト（除ミニ）12月１日～12月31日</v>
      </c>
      <c r="I71">
        <v>68</v>
      </c>
    </row>
    <row r="72" spans="1:9">
      <c r="A72">
        <v>69</v>
      </c>
      <c r="B72" s="70" t="s">
        <v>154</v>
      </c>
      <c r="C72" s="70" t="s">
        <v>89</v>
      </c>
      <c r="D72" s="72">
        <v>245.46</v>
      </c>
      <c r="E72" s="72">
        <v>429.56</v>
      </c>
      <c r="F72" s="72">
        <v>613.65</v>
      </c>
      <c r="G72" s="74"/>
      <c r="H72" t="str">
        <f t="shared" si="1"/>
        <v>トマト（ミニ）12月１日～12月31日</v>
      </c>
      <c r="I72">
        <v>69</v>
      </c>
    </row>
    <row r="73" spans="1:9">
      <c r="A73">
        <v>70</v>
      </c>
      <c r="B73" s="70" t="s">
        <v>153</v>
      </c>
      <c r="C73" s="70" t="s">
        <v>171</v>
      </c>
      <c r="D73" s="72">
        <v>143.96</v>
      </c>
      <c r="E73" s="72">
        <v>251.93</v>
      </c>
      <c r="F73" s="72">
        <v>359.9</v>
      </c>
      <c r="G73" s="74"/>
      <c r="H73" t="str">
        <f t="shared" si="1"/>
        <v>トマト（除ミニ）１月１日～ ２月28日又は２月29日</v>
      </c>
      <c r="I73">
        <v>70</v>
      </c>
    </row>
    <row r="74" spans="1:9">
      <c r="A74">
        <v>71</v>
      </c>
      <c r="B74" s="70" t="s">
        <v>154</v>
      </c>
      <c r="C74" s="70" t="s">
        <v>171</v>
      </c>
      <c r="D74" s="72">
        <v>259.79000000000002</v>
      </c>
      <c r="E74" s="72">
        <v>454.64</v>
      </c>
      <c r="F74" s="72">
        <v>649.48</v>
      </c>
      <c r="G74" s="74"/>
      <c r="H74" t="str">
        <f t="shared" si="1"/>
        <v>トマト（ミニ）１月１日～ ２月28日又は２月29日</v>
      </c>
      <c r="I74">
        <v>71</v>
      </c>
    </row>
    <row r="75" spans="1:9">
      <c r="A75">
        <v>72</v>
      </c>
      <c r="B75" s="70" t="s">
        <v>153</v>
      </c>
      <c r="C75" s="70" t="s">
        <v>94</v>
      </c>
      <c r="D75" s="72">
        <v>138.56</v>
      </c>
      <c r="E75" s="72">
        <v>242.49</v>
      </c>
      <c r="F75" s="72">
        <v>346.41</v>
      </c>
      <c r="G75" s="74"/>
      <c r="H75" t="str">
        <f t="shared" si="1"/>
        <v>トマト（除ミニ）３月１日～３月31日</v>
      </c>
      <c r="I75">
        <v>72</v>
      </c>
    </row>
    <row r="76" spans="1:9">
      <c r="A76">
        <v>73</v>
      </c>
      <c r="B76" s="70" t="s">
        <v>154</v>
      </c>
      <c r="C76" s="70" t="s">
        <v>94</v>
      </c>
      <c r="D76" s="72">
        <v>234.1</v>
      </c>
      <c r="E76" s="72">
        <v>409.68</v>
      </c>
      <c r="F76" s="72">
        <v>585.26</v>
      </c>
      <c r="G76" s="74"/>
      <c r="H76" t="str">
        <f t="shared" si="1"/>
        <v>トマト（ミニ）３月１日～３月31日</v>
      </c>
      <c r="I76">
        <v>73</v>
      </c>
    </row>
    <row r="77" spans="1:9">
      <c r="A77">
        <v>74</v>
      </c>
      <c r="B77" s="70" t="s">
        <v>35</v>
      </c>
      <c r="C77" s="70" t="s">
        <v>90</v>
      </c>
      <c r="D77" s="72">
        <v>170.87</v>
      </c>
      <c r="E77" s="72">
        <v>299.02999999999997</v>
      </c>
      <c r="F77" s="72">
        <v>427.18</v>
      </c>
      <c r="G77" s="74"/>
      <c r="H77" t="str">
        <f t="shared" si="1"/>
        <v>なす12月1日～12月31日</v>
      </c>
      <c r="I77">
        <v>74</v>
      </c>
    </row>
    <row r="78" spans="1:9">
      <c r="A78">
        <v>75</v>
      </c>
      <c r="B78" s="70" t="s">
        <v>35</v>
      </c>
      <c r="C78" s="70" t="s">
        <v>171</v>
      </c>
      <c r="D78" s="72">
        <v>158.08000000000001</v>
      </c>
      <c r="E78" s="72">
        <v>276.64999999999998</v>
      </c>
      <c r="F78" s="72">
        <v>395.21</v>
      </c>
      <c r="G78" s="74"/>
      <c r="H78" t="str">
        <f t="shared" si="1"/>
        <v>なす１月１日～ ２月28日又は２月29日</v>
      </c>
      <c r="I78">
        <v>75</v>
      </c>
    </row>
    <row r="79" spans="1:9">
      <c r="A79">
        <v>76</v>
      </c>
      <c r="B79" s="70" t="s">
        <v>35</v>
      </c>
      <c r="C79" s="70" t="s">
        <v>94</v>
      </c>
      <c r="D79" s="72">
        <v>150.06</v>
      </c>
      <c r="E79" s="72">
        <v>262.61</v>
      </c>
      <c r="F79" s="72">
        <v>375.15</v>
      </c>
      <c r="G79" s="74"/>
      <c r="H79" t="str">
        <f t="shared" si="1"/>
        <v>なす３月１日～３月31日</v>
      </c>
      <c r="I79">
        <v>76</v>
      </c>
    </row>
    <row r="80" spans="1:9">
      <c r="A80">
        <v>77</v>
      </c>
      <c r="B80" s="70" t="s">
        <v>12</v>
      </c>
      <c r="C80" s="70" t="s">
        <v>62</v>
      </c>
      <c r="D80" s="72">
        <v>42.34</v>
      </c>
      <c r="E80" s="72">
        <v>74.09</v>
      </c>
      <c r="F80" s="72">
        <v>105.84</v>
      </c>
      <c r="G80" s="74"/>
      <c r="H80" t="str">
        <f t="shared" si="1"/>
        <v>にんじん11月１日～12月31日</v>
      </c>
      <c r="I80">
        <v>77</v>
      </c>
    </row>
    <row r="81" spans="1:9">
      <c r="A81">
        <v>78</v>
      </c>
      <c r="B81" s="70" t="s">
        <v>48</v>
      </c>
      <c r="C81" s="70" t="s">
        <v>62</v>
      </c>
      <c r="D81" s="72">
        <v>96.02</v>
      </c>
      <c r="E81" s="72">
        <v>168.04</v>
      </c>
      <c r="F81" s="72">
        <v>240.06</v>
      </c>
      <c r="G81" s="74"/>
      <c r="H81" t="str">
        <f t="shared" si="1"/>
        <v>にんじん（金時）11月１日～12月31日</v>
      </c>
      <c r="I81">
        <v>78</v>
      </c>
    </row>
    <row r="82" spans="1:9">
      <c r="A82">
        <v>79</v>
      </c>
      <c r="B82" s="70" t="s">
        <v>12</v>
      </c>
      <c r="C82" s="70" t="s">
        <v>74</v>
      </c>
      <c r="D82" s="72">
        <v>41.49</v>
      </c>
      <c r="E82" s="72">
        <v>72.599999999999994</v>
      </c>
      <c r="F82" s="72">
        <v>103.72</v>
      </c>
      <c r="G82" s="74"/>
      <c r="H82" t="str">
        <f t="shared" si="1"/>
        <v>にんじん１月１日～３月31日</v>
      </c>
      <c r="I82">
        <v>79</v>
      </c>
    </row>
    <row r="83" spans="1:9">
      <c r="A83">
        <v>80</v>
      </c>
      <c r="B83" s="70" t="s">
        <v>48</v>
      </c>
      <c r="C83" s="70" t="s">
        <v>74</v>
      </c>
      <c r="D83" s="72">
        <v>76.459999999999994</v>
      </c>
      <c r="E83" s="72">
        <v>133.80000000000001</v>
      </c>
      <c r="F83" s="72">
        <v>191.14</v>
      </c>
      <c r="G83" s="74"/>
      <c r="H83" t="str">
        <f t="shared" si="1"/>
        <v>にんじん（金時）１月１日～３月31日</v>
      </c>
      <c r="I83">
        <v>80</v>
      </c>
    </row>
    <row r="84" spans="1:9">
      <c r="A84">
        <v>81</v>
      </c>
      <c r="B84" s="70" t="s">
        <v>38</v>
      </c>
      <c r="C84" s="70" t="s">
        <v>74</v>
      </c>
      <c r="D84" s="72">
        <v>59.09</v>
      </c>
      <c r="E84" s="72">
        <v>103.41</v>
      </c>
      <c r="F84" s="72">
        <v>147.72999999999999</v>
      </c>
      <c r="G84" s="74"/>
      <c r="H84" t="str">
        <f t="shared" si="1"/>
        <v>ねぎ１月１日～３月31日</v>
      </c>
      <c r="I84">
        <v>81</v>
      </c>
    </row>
    <row r="85" spans="1:9">
      <c r="A85">
        <v>82</v>
      </c>
      <c r="B85" s="70" t="s">
        <v>47</v>
      </c>
      <c r="C85" s="70" t="s">
        <v>74</v>
      </c>
      <c r="D85" s="72">
        <v>114.3</v>
      </c>
      <c r="E85" s="72">
        <v>200.02</v>
      </c>
      <c r="F85" s="72">
        <v>285.74</v>
      </c>
      <c r="G85" s="74"/>
      <c r="H85" t="str">
        <f t="shared" si="1"/>
        <v>ねぎ（調整）１月１日～３月31日</v>
      </c>
      <c r="I85">
        <v>82</v>
      </c>
    </row>
    <row r="86" spans="1:9">
      <c r="A86">
        <v>83</v>
      </c>
      <c r="B86" s="70" t="s">
        <v>44</v>
      </c>
      <c r="C86" s="70" t="s">
        <v>74</v>
      </c>
      <c r="D86" s="72">
        <v>199.57</v>
      </c>
      <c r="E86" s="72">
        <v>349.24</v>
      </c>
      <c r="F86" s="72">
        <v>498.92</v>
      </c>
      <c r="G86" s="74"/>
      <c r="H86" t="str">
        <f t="shared" si="1"/>
        <v>ねぎ（青ねぎ）１月１日～３月31日</v>
      </c>
      <c r="I86">
        <v>83</v>
      </c>
    </row>
    <row r="87" spans="1:9">
      <c r="A87">
        <v>84</v>
      </c>
      <c r="B87" s="70" t="s">
        <v>45</v>
      </c>
      <c r="C87" s="70" t="s">
        <v>74</v>
      </c>
      <c r="D87" s="72">
        <v>307.48</v>
      </c>
      <c r="E87" s="72">
        <v>538.08000000000004</v>
      </c>
      <c r="F87" s="72">
        <v>768.69</v>
      </c>
      <c r="G87" s="74"/>
      <c r="H87" t="str">
        <f t="shared" si="1"/>
        <v>ねぎ（こねぎ）１月１日～３月31日</v>
      </c>
      <c r="I87">
        <v>84</v>
      </c>
    </row>
    <row r="88" spans="1:9">
      <c r="A88">
        <v>85</v>
      </c>
      <c r="B88" s="70" t="s">
        <v>13</v>
      </c>
      <c r="C88" s="70" t="s">
        <v>62</v>
      </c>
      <c r="D88" s="72">
        <v>20.41</v>
      </c>
      <c r="E88" s="72">
        <v>35.71</v>
      </c>
      <c r="F88" s="72">
        <v>51.02</v>
      </c>
      <c r="G88" s="74"/>
      <c r="H88" t="str">
        <f t="shared" si="1"/>
        <v>はくさい11月１日～12月31日</v>
      </c>
      <c r="I88">
        <v>85</v>
      </c>
    </row>
    <row r="89" spans="1:9">
      <c r="A89">
        <v>86</v>
      </c>
      <c r="B89" s="70" t="s">
        <v>13</v>
      </c>
      <c r="C89" s="70" t="s">
        <v>74</v>
      </c>
      <c r="D89" s="72">
        <v>26.41</v>
      </c>
      <c r="E89" s="72">
        <v>46.22</v>
      </c>
      <c r="F89" s="72">
        <v>66.03</v>
      </c>
      <c r="G89" s="74"/>
      <c r="H89" t="str">
        <f t="shared" si="1"/>
        <v>はくさい１月１日～３月31日</v>
      </c>
      <c r="I89">
        <v>86</v>
      </c>
    </row>
    <row r="90" spans="1:9">
      <c r="A90">
        <v>87</v>
      </c>
      <c r="B90" s="70" t="s">
        <v>14</v>
      </c>
      <c r="C90" s="70" t="s">
        <v>74</v>
      </c>
      <c r="D90" s="72">
        <v>41.54</v>
      </c>
      <c r="E90" s="72">
        <v>72.7</v>
      </c>
      <c r="F90" s="72">
        <v>103.85</v>
      </c>
      <c r="G90" s="74"/>
      <c r="H90" t="str">
        <f t="shared" si="1"/>
        <v>ばれいしょ１月１日～３月31日</v>
      </c>
      <c r="I90">
        <v>87</v>
      </c>
    </row>
    <row r="91" spans="1:9">
      <c r="A91">
        <v>88</v>
      </c>
      <c r="B91" s="70" t="s">
        <v>105</v>
      </c>
      <c r="C91" s="70" t="s">
        <v>74</v>
      </c>
      <c r="D91" s="72">
        <v>60.41</v>
      </c>
      <c r="E91" s="72">
        <v>105.72</v>
      </c>
      <c r="F91" s="72">
        <v>151.03</v>
      </c>
      <c r="G91" s="74"/>
      <c r="H91" t="str">
        <f t="shared" si="1"/>
        <v>ばれいしょ即売１月１日～３月31日</v>
      </c>
      <c r="I91">
        <v>88</v>
      </c>
    </row>
    <row r="92" spans="1:9">
      <c r="A92">
        <v>89</v>
      </c>
      <c r="B92" s="70" t="s">
        <v>15</v>
      </c>
      <c r="C92" s="70" t="s">
        <v>62</v>
      </c>
      <c r="D92" s="72">
        <v>130.30000000000001</v>
      </c>
      <c r="E92" s="72">
        <v>228.03</v>
      </c>
      <c r="F92" s="72">
        <v>325.75</v>
      </c>
      <c r="G92" s="74"/>
      <c r="H92" t="str">
        <f t="shared" si="1"/>
        <v>ピーマン11月１日～12月31日</v>
      </c>
      <c r="I92">
        <v>89</v>
      </c>
    </row>
    <row r="93" spans="1:9">
      <c r="A93">
        <v>90</v>
      </c>
      <c r="B93" s="70" t="s">
        <v>15</v>
      </c>
      <c r="C93" s="70" t="s">
        <v>74</v>
      </c>
      <c r="D93" s="72">
        <v>169.93</v>
      </c>
      <c r="E93" s="72">
        <v>297.37</v>
      </c>
      <c r="F93" s="72">
        <v>424.82</v>
      </c>
      <c r="G93" s="74"/>
      <c r="H93" t="str">
        <f t="shared" si="1"/>
        <v>ピーマン１月１日～３月31日</v>
      </c>
      <c r="I93">
        <v>90</v>
      </c>
    </row>
    <row r="94" spans="1:9">
      <c r="A94">
        <v>91</v>
      </c>
      <c r="B94" s="70" t="s">
        <v>16</v>
      </c>
      <c r="C94" s="70" t="s">
        <v>74</v>
      </c>
      <c r="D94" s="72">
        <v>163.72</v>
      </c>
      <c r="E94" s="72">
        <v>286.52</v>
      </c>
      <c r="F94" s="72">
        <v>409.31</v>
      </c>
      <c r="G94" s="74"/>
      <c r="H94" t="str">
        <f t="shared" si="1"/>
        <v>ほうれんそう１月１日～３月31日</v>
      </c>
      <c r="I94">
        <v>91</v>
      </c>
    </row>
    <row r="95" spans="1:9">
      <c r="A95">
        <v>92</v>
      </c>
      <c r="B95" s="70" t="s">
        <v>26</v>
      </c>
      <c r="C95" s="70" t="s">
        <v>172</v>
      </c>
      <c r="D95" s="72">
        <v>61.54</v>
      </c>
      <c r="E95" s="72">
        <v>107.7</v>
      </c>
      <c r="F95" s="72">
        <v>153.86000000000001</v>
      </c>
      <c r="G95" s="74"/>
      <c r="H95" t="str">
        <f t="shared" si="1"/>
        <v>レタス（結球）11月１日～11月30日</v>
      </c>
      <c r="I95">
        <v>92</v>
      </c>
    </row>
    <row r="96" spans="1:9">
      <c r="A96">
        <v>93</v>
      </c>
      <c r="B96" s="70" t="s">
        <v>155</v>
      </c>
      <c r="C96" s="70" t="s">
        <v>172</v>
      </c>
      <c r="D96" s="72">
        <v>106.05</v>
      </c>
      <c r="E96" s="72">
        <v>185.59</v>
      </c>
      <c r="F96" s="72">
        <v>265.13</v>
      </c>
      <c r="G96" s="74"/>
      <c r="H96" t="str">
        <f t="shared" si="1"/>
        <v>レタス（非結球）11月１日～11月30日</v>
      </c>
      <c r="I96">
        <v>93</v>
      </c>
    </row>
    <row r="97" spans="1:9">
      <c r="A97">
        <v>94</v>
      </c>
      <c r="B97" s="70" t="s">
        <v>26</v>
      </c>
      <c r="C97" s="70" t="s">
        <v>89</v>
      </c>
      <c r="D97" s="72">
        <v>84.54</v>
      </c>
      <c r="E97" s="72">
        <v>147.94999999999999</v>
      </c>
      <c r="F97" s="72">
        <v>211.36</v>
      </c>
      <c r="G97" s="74"/>
      <c r="H97" t="str">
        <f t="shared" si="1"/>
        <v>レタス（結球）12月１日～12月31日</v>
      </c>
      <c r="I97">
        <v>94</v>
      </c>
    </row>
    <row r="98" spans="1:9">
      <c r="A98">
        <v>95</v>
      </c>
      <c r="B98" s="70" t="s">
        <v>155</v>
      </c>
      <c r="C98" s="70" t="s">
        <v>89</v>
      </c>
      <c r="D98" s="72">
        <v>120.71</v>
      </c>
      <c r="E98" s="72">
        <v>211.24</v>
      </c>
      <c r="F98" s="72">
        <v>301.77</v>
      </c>
      <c r="G98" s="74"/>
      <c r="H98" t="str">
        <f t="shared" si="1"/>
        <v>レタス（非結球）12月１日～12月31日</v>
      </c>
      <c r="I98">
        <v>95</v>
      </c>
    </row>
    <row r="99" spans="1:9">
      <c r="A99">
        <v>96</v>
      </c>
      <c r="B99" s="70" t="s">
        <v>26</v>
      </c>
      <c r="C99" s="70" t="s">
        <v>171</v>
      </c>
      <c r="D99" s="72">
        <v>92.74</v>
      </c>
      <c r="E99" s="72">
        <v>162.30000000000001</v>
      </c>
      <c r="F99" s="72">
        <v>231.86</v>
      </c>
      <c r="G99" s="74"/>
      <c r="H99" t="str">
        <f t="shared" si="1"/>
        <v>レタス（結球）１月１日～ ２月28日又は２月29日</v>
      </c>
      <c r="I99">
        <v>96</v>
      </c>
    </row>
    <row r="100" spans="1:9">
      <c r="A100">
        <v>97</v>
      </c>
      <c r="B100" s="70" t="s">
        <v>155</v>
      </c>
      <c r="C100" s="70" t="s">
        <v>171</v>
      </c>
      <c r="D100" s="72">
        <v>138.26</v>
      </c>
      <c r="E100" s="72">
        <v>241.96</v>
      </c>
      <c r="F100" s="72">
        <v>345.65</v>
      </c>
      <c r="G100" s="74"/>
      <c r="H100" t="str">
        <f t="shared" si="1"/>
        <v>レタス（非結球）１月１日～ ２月28日又は２月29日</v>
      </c>
      <c r="I100">
        <v>97</v>
      </c>
    </row>
    <row r="101" spans="1:9">
      <c r="A101">
        <v>98</v>
      </c>
      <c r="B101" s="70" t="s">
        <v>26</v>
      </c>
      <c r="C101" s="70" t="s">
        <v>94</v>
      </c>
      <c r="D101" s="72">
        <v>69.86</v>
      </c>
      <c r="E101" s="72">
        <v>122.25</v>
      </c>
      <c r="F101" s="72">
        <v>174.64</v>
      </c>
      <c r="G101" s="74"/>
      <c r="H101" t="str">
        <f t="shared" si="1"/>
        <v>レタス（結球）３月１日～３月31日</v>
      </c>
      <c r="I101">
        <v>98</v>
      </c>
    </row>
    <row r="102" spans="1:9">
      <c r="A102">
        <v>99</v>
      </c>
      <c r="B102" s="70" t="s">
        <v>155</v>
      </c>
      <c r="C102" s="70" t="s">
        <v>94</v>
      </c>
      <c r="D102" s="72">
        <v>112.7</v>
      </c>
      <c r="E102" s="72">
        <v>197.23</v>
      </c>
      <c r="F102" s="72">
        <v>281.76</v>
      </c>
      <c r="G102" s="74"/>
      <c r="H102" t="str">
        <f t="shared" si="1"/>
        <v>レタス（非結球）３月１日～３月31日</v>
      </c>
      <c r="I102">
        <v>99</v>
      </c>
    </row>
  </sheetData>
  <mergeCells count="3">
    <mergeCell ref="D2:D3"/>
    <mergeCell ref="E2:E3"/>
    <mergeCell ref="F2:F3"/>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N23"/>
  <sheetViews>
    <sheetView view="pageBreakPreview" zoomScaleNormal="100" zoomScaleSheetLayoutView="100" workbookViewId="0">
      <selection activeCell="D1" sqref="D1"/>
    </sheetView>
  </sheetViews>
  <sheetFormatPr defaultColWidth="9" defaultRowHeight="21" customHeight="1"/>
  <cols>
    <col min="1" max="1" width="8.59765625" style="92" customWidth="1"/>
    <col min="2" max="13" width="5.3984375" style="92" customWidth="1"/>
    <col min="14" max="14" width="5.09765625" style="92" customWidth="1"/>
    <col min="15" max="15" width="13.8984375" style="92" customWidth="1"/>
    <col min="16" max="16" width="9" style="92"/>
    <col min="17" max="17" width="0" style="92" hidden="1" customWidth="1"/>
    <col min="18" max="16384" width="9" style="92"/>
  </cols>
  <sheetData>
    <row r="1" spans="1:14" ht="21" customHeight="1">
      <c r="A1" s="92" t="s">
        <v>277</v>
      </c>
    </row>
    <row r="3" spans="1:14" ht="28.5" customHeight="1">
      <c r="A3" s="174" t="s">
        <v>278</v>
      </c>
      <c r="B3" s="174"/>
      <c r="C3" s="174"/>
      <c r="D3" s="174"/>
      <c r="E3" s="174"/>
      <c r="F3" s="174"/>
      <c r="G3" s="174"/>
      <c r="H3" s="174"/>
      <c r="I3" s="174"/>
      <c r="J3" s="174"/>
      <c r="K3" s="174"/>
      <c r="L3" s="174"/>
      <c r="M3" s="174"/>
      <c r="N3" s="174"/>
    </row>
    <row r="4" spans="1:14" ht="33.75" customHeight="1">
      <c r="A4" s="181" t="s">
        <v>279</v>
      </c>
      <c r="B4" s="181"/>
      <c r="C4" s="181"/>
      <c r="D4" s="182">
        <f>応募書_様式１の１・２!D13</f>
        <v>0</v>
      </c>
      <c r="E4" s="182"/>
      <c r="F4" s="182"/>
      <c r="G4" s="182"/>
      <c r="H4" s="182"/>
      <c r="I4" s="182"/>
      <c r="J4" s="182"/>
      <c r="K4" s="182"/>
      <c r="L4" s="182"/>
      <c r="M4" s="182"/>
      <c r="N4" s="182"/>
    </row>
    <row r="5" spans="1:14" ht="28.5" customHeight="1">
      <c r="A5" s="105" t="s">
        <v>280</v>
      </c>
    </row>
    <row r="6" spans="1:14" ht="40.5" customHeight="1">
      <c r="A6" s="119" t="s">
        <v>281</v>
      </c>
      <c r="B6" s="176" t="s">
        <v>282</v>
      </c>
      <c r="C6" s="176"/>
      <c r="D6" s="176" t="s">
        <v>313</v>
      </c>
      <c r="E6" s="176"/>
      <c r="F6" s="176"/>
      <c r="G6" s="176"/>
      <c r="H6" s="176"/>
      <c r="I6" s="179" t="s">
        <v>283</v>
      </c>
      <c r="J6" s="176"/>
      <c r="K6" s="179" t="s">
        <v>284</v>
      </c>
      <c r="L6" s="176"/>
      <c r="M6" s="176" t="s">
        <v>285</v>
      </c>
      <c r="N6" s="176"/>
    </row>
    <row r="7" spans="1:14" ht="39" customHeight="1">
      <c r="A7" s="120"/>
      <c r="B7" s="176"/>
      <c r="C7" s="176"/>
      <c r="D7" s="175" t="s">
        <v>286</v>
      </c>
      <c r="E7" s="175"/>
      <c r="F7" s="175"/>
      <c r="G7" s="175"/>
      <c r="H7" s="175"/>
      <c r="I7" s="176" t="s">
        <v>287</v>
      </c>
      <c r="J7" s="176"/>
      <c r="K7" s="176"/>
      <c r="L7" s="176"/>
      <c r="M7" s="176"/>
      <c r="N7" s="176"/>
    </row>
    <row r="8" spans="1:14" ht="39" customHeight="1">
      <c r="A8" s="120"/>
      <c r="B8" s="180" t="s">
        <v>288</v>
      </c>
      <c r="C8" s="180"/>
      <c r="D8" s="175" t="s">
        <v>289</v>
      </c>
      <c r="E8" s="175"/>
      <c r="F8" s="175"/>
      <c r="G8" s="175"/>
      <c r="H8" s="175"/>
      <c r="I8" s="176" t="s">
        <v>287</v>
      </c>
      <c r="J8" s="176"/>
      <c r="K8" s="176"/>
      <c r="L8" s="176"/>
      <c r="M8" s="176" t="s">
        <v>290</v>
      </c>
      <c r="N8" s="176"/>
    </row>
    <row r="9" spans="1:14" ht="39" customHeight="1">
      <c r="A9" s="121" t="s">
        <v>291</v>
      </c>
      <c r="B9" s="180" t="s">
        <v>292</v>
      </c>
      <c r="C9" s="180"/>
      <c r="D9" s="175" t="s">
        <v>528</v>
      </c>
      <c r="E9" s="175"/>
      <c r="F9" s="175"/>
      <c r="G9" s="175"/>
      <c r="H9" s="175"/>
      <c r="I9" s="176" t="s">
        <v>287</v>
      </c>
      <c r="J9" s="176"/>
      <c r="K9" s="176"/>
      <c r="L9" s="176"/>
      <c r="M9" s="176" t="s">
        <v>290</v>
      </c>
      <c r="N9" s="176"/>
    </row>
    <row r="10" spans="1:14" ht="39" customHeight="1">
      <c r="A10" s="121" t="s">
        <v>291</v>
      </c>
      <c r="B10" s="180" t="s">
        <v>295</v>
      </c>
      <c r="C10" s="180"/>
      <c r="D10" s="175" t="s">
        <v>293</v>
      </c>
      <c r="E10" s="175"/>
      <c r="F10" s="175"/>
      <c r="G10" s="175"/>
      <c r="H10" s="175"/>
      <c r="I10" s="183" t="s">
        <v>312</v>
      </c>
      <c r="J10" s="184"/>
      <c r="K10" s="176"/>
      <c r="L10" s="176"/>
      <c r="M10" s="176" t="s">
        <v>294</v>
      </c>
      <c r="N10" s="176"/>
    </row>
    <row r="11" spans="1:14" ht="39" customHeight="1">
      <c r="A11" s="121" t="s">
        <v>291</v>
      </c>
      <c r="B11" s="180" t="s">
        <v>296</v>
      </c>
      <c r="C11" s="180"/>
      <c r="D11" s="175" t="s">
        <v>297</v>
      </c>
      <c r="E11" s="175"/>
      <c r="F11" s="175"/>
      <c r="G11" s="175"/>
      <c r="H11" s="175"/>
      <c r="I11" s="183" t="s">
        <v>312</v>
      </c>
      <c r="J11" s="184"/>
      <c r="K11" s="176"/>
      <c r="L11" s="176"/>
      <c r="M11" s="176" t="s">
        <v>294</v>
      </c>
      <c r="N11" s="176"/>
    </row>
    <row r="12" spans="1:14" ht="39" customHeight="1">
      <c r="A12" s="121" t="s">
        <v>291</v>
      </c>
      <c r="B12" s="178"/>
      <c r="C12" s="178"/>
      <c r="D12" s="175" t="s">
        <v>298</v>
      </c>
      <c r="E12" s="175"/>
      <c r="F12" s="175"/>
      <c r="G12" s="175"/>
      <c r="H12" s="175"/>
      <c r="I12" s="176" t="s">
        <v>287</v>
      </c>
      <c r="J12" s="176"/>
      <c r="K12" s="176"/>
      <c r="L12" s="176"/>
      <c r="M12" s="179" t="s">
        <v>299</v>
      </c>
      <c r="N12" s="176"/>
    </row>
    <row r="13" spans="1:14" ht="39" customHeight="1">
      <c r="A13" s="121" t="s">
        <v>291</v>
      </c>
      <c r="B13" s="178"/>
      <c r="C13" s="178"/>
      <c r="D13" s="175" t="s">
        <v>301</v>
      </c>
      <c r="E13" s="175"/>
      <c r="F13" s="175"/>
      <c r="G13" s="175"/>
      <c r="H13" s="175"/>
      <c r="I13" s="176" t="s">
        <v>287</v>
      </c>
      <c r="J13" s="176"/>
      <c r="K13" s="176"/>
      <c r="L13" s="176"/>
      <c r="M13" s="179" t="s">
        <v>299</v>
      </c>
      <c r="N13" s="176"/>
    </row>
    <row r="14" spans="1:14" ht="39" customHeight="1">
      <c r="A14" s="121" t="s">
        <v>291</v>
      </c>
      <c r="B14" s="178"/>
      <c r="C14" s="178"/>
      <c r="D14" s="175" t="s">
        <v>302</v>
      </c>
      <c r="E14" s="175"/>
      <c r="F14" s="175"/>
      <c r="G14" s="175"/>
      <c r="H14" s="175"/>
      <c r="I14" s="176" t="s">
        <v>287</v>
      </c>
      <c r="J14" s="176"/>
      <c r="K14" s="176"/>
      <c r="L14" s="176"/>
      <c r="M14" s="179" t="s">
        <v>299</v>
      </c>
      <c r="N14" s="176"/>
    </row>
    <row r="15" spans="1:14" ht="39" customHeight="1">
      <c r="A15" s="121" t="s">
        <v>291</v>
      </c>
      <c r="B15" s="178"/>
      <c r="C15" s="178"/>
      <c r="D15" s="175" t="s">
        <v>303</v>
      </c>
      <c r="E15" s="175"/>
      <c r="F15" s="175"/>
      <c r="G15" s="175"/>
      <c r="H15" s="175"/>
      <c r="I15" s="176" t="s">
        <v>287</v>
      </c>
      <c r="J15" s="176"/>
      <c r="K15" s="176"/>
      <c r="L15" s="176"/>
      <c r="M15" s="179" t="s">
        <v>300</v>
      </c>
      <c r="N15" s="176"/>
    </row>
    <row r="16" spans="1:14" ht="21" customHeight="1">
      <c r="A16" s="122" t="s">
        <v>304</v>
      </c>
      <c r="B16" s="122"/>
      <c r="C16" s="122"/>
      <c r="D16" s="122"/>
      <c r="E16" s="122"/>
      <c r="F16" s="122"/>
      <c r="G16" s="122"/>
      <c r="H16" s="122"/>
      <c r="I16" s="122"/>
      <c r="J16" s="122"/>
      <c r="K16" s="122"/>
      <c r="L16" s="122"/>
      <c r="M16" s="122"/>
      <c r="N16" s="122"/>
    </row>
    <row r="17" spans="1:14" ht="21" customHeight="1">
      <c r="A17" s="177" t="s">
        <v>305</v>
      </c>
      <c r="B17" s="177"/>
      <c r="C17" s="177"/>
      <c r="D17" s="177"/>
      <c r="E17" s="177"/>
      <c r="F17" s="177"/>
      <c r="G17" s="177"/>
      <c r="H17" s="177"/>
      <c r="I17" s="177"/>
      <c r="J17" s="177"/>
      <c r="K17" s="177"/>
      <c r="L17" s="177"/>
      <c r="M17" s="177"/>
      <c r="N17" s="177"/>
    </row>
    <row r="18" spans="1:14" ht="21" customHeight="1">
      <c r="A18" s="122" t="s">
        <v>306</v>
      </c>
      <c r="B18" s="122"/>
      <c r="C18" s="122"/>
      <c r="D18" s="122"/>
      <c r="E18" s="122"/>
      <c r="F18" s="122"/>
      <c r="G18" s="122"/>
      <c r="H18" s="122"/>
      <c r="I18" s="122"/>
      <c r="J18" s="122"/>
      <c r="K18" s="122"/>
      <c r="L18" s="122"/>
      <c r="M18" s="122"/>
      <c r="N18" s="122"/>
    </row>
    <row r="19" spans="1:14" ht="21" customHeight="1">
      <c r="A19" s="122" t="s">
        <v>307</v>
      </c>
      <c r="B19" s="122"/>
      <c r="C19" s="122"/>
      <c r="D19" s="122"/>
      <c r="E19" s="122"/>
      <c r="F19" s="122"/>
      <c r="G19" s="122"/>
      <c r="H19" s="122"/>
      <c r="I19" s="122"/>
      <c r="J19" s="122"/>
      <c r="K19" s="122"/>
      <c r="L19" s="122"/>
      <c r="M19" s="122"/>
      <c r="N19" s="122"/>
    </row>
    <row r="20" spans="1:14" ht="21" customHeight="1">
      <c r="A20" s="122" t="s">
        <v>308</v>
      </c>
      <c r="B20" s="122"/>
      <c r="C20" s="122"/>
      <c r="D20" s="122"/>
      <c r="E20" s="122"/>
      <c r="F20" s="122"/>
      <c r="G20" s="122"/>
      <c r="H20" s="122"/>
      <c r="I20" s="122"/>
      <c r="J20" s="122"/>
      <c r="K20" s="122"/>
      <c r="L20" s="122"/>
      <c r="M20" s="122"/>
      <c r="N20" s="122"/>
    </row>
    <row r="21" spans="1:14" ht="21" customHeight="1">
      <c r="A21" s="122" t="s">
        <v>309</v>
      </c>
      <c r="B21" s="122"/>
      <c r="C21" s="122"/>
      <c r="D21" s="122"/>
      <c r="E21" s="122"/>
      <c r="F21" s="122"/>
      <c r="G21" s="122"/>
      <c r="H21" s="122"/>
      <c r="I21" s="122"/>
      <c r="J21" s="122"/>
      <c r="K21" s="122"/>
      <c r="L21" s="122"/>
      <c r="M21" s="122"/>
      <c r="N21" s="122"/>
    </row>
    <row r="22" spans="1:14" ht="21" customHeight="1">
      <c r="A22" s="122" t="s">
        <v>310</v>
      </c>
      <c r="B22" s="122"/>
      <c r="C22" s="122"/>
      <c r="D22" s="122"/>
      <c r="E22" s="122"/>
      <c r="F22" s="122"/>
      <c r="G22" s="122"/>
      <c r="H22" s="122"/>
      <c r="I22" s="122"/>
      <c r="J22" s="122"/>
      <c r="K22" s="122"/>
      <c r="L22" s="122"/>
      <c r="M22" s="122"/>
      <c r="N22" s="122"/>
    </row>
    <row r="23" spans="1:14" ht="21" customHeight="1">
      <c r="A23" s="122" t="s">
        <v>311</v>
      </c>
      <c r="B23" s="122"/>
      <c r="C23" s="122"/>
      <c r="D23" s="122"/>
      <c r="E23" s="122"/>
      <c r="F23" s="122"/>
      <c r="G23" s="122"/>
      <c r="H23" s="122"/>
      <c r="I23" s="122"/>
      <c r="J23" s="122"/>
      <c r="K23" s="122"/>
      <c r="L23" s="122"/>
      <c r="M23" s="122"/>
      <c r="N23" s="122"/>
    </row>
  </sheetData>
  <sheetProtection selectLockedCells="1"/>
  <mergeCells count="54">
    <mergeCell ref="B12:C12"/>
    <mergeCell ref="D12:H12"/>
    <mergeCell ref="I12:J12"/>
    <mergeCell ref="K12:L12"/>
    <mergeCell ref="M12:N12"/>
    <mergeCell ref="B13:C13"/>
    <mergeCell ref="D13:H13"/>
    <mergeCell ref="I13:J13"/>
    <mergeCell ref="K13:L13"/>
    <mergeCell ref="M13:N13"/>
    <mergeCell ref="B10:C10"/>
    <mergeCell ref="D10:H10"/>
    <mergeCell ref="I10:J10"/>
    <mergeCell ref="K10:L10"/>
    <mergeCell ref="M10:N10"/>
    <mergeCell ref="B11:C11"/>
    <mergeCell ref="D11:H11"/>
    <mergeCell ref="I11:J11"/>
    <mergeCell ref="K11:L11"/>
    <mergeCell ref="M11:N11"/>
    <mergeCell ref="B9:C9"/>
    <mergeCell ref="D9:H9"/>
    <mergeCell ref="I9:J9"/>
    <mergeCell ref="K9:L9"/>
    <mergeCell ref="M9:N9"/>
    <mergeCell ref="B8:C8"/>
    <mergeCell ref="D8:H8"/>
    <mergeCell ref="I8:J8"/>
    <mergeCell ref="K8:L8"/>
    <mergeCell ref="A4:C4"/>
    <mergeCell ref="D4:N4"/>
    <mergeCell ref="B6:C6"/>
    <mergeCell ref="D6:H6"/>
    <mergeCell ref="I6:J6"/>
    <mergeCell ref="K6:L6"/>
    <mergeCell ref="M6:N6"/>
    <mergeCell ref="M8:N8"/>
    <mergeCell ref="A17:N17"/>
    <mergeCell ref="B14:C14"/>
    <mergeCell ref="D14:H14"/>
    <mergeCell ref="I14:J14"/>
    <mergeCell ref="K14:L14"/>
    <mergeCell ref="M14:N14"/>
    <mergeCell ref="B15:C15"/>
    <mergeCell ref="D15:H15"/>
    <mergeCell ref="I15:J15"/>
    <mergeCell ref="K15:L15"/>
    <mergeCell ref="M15:N15"/>
    <mergeCell ref="A3:N3"/>
    <mergeCell ref="D7:H7"/>
    <mergeCell ref="I7:J7"/>
    <mergeCell ref="K7:L7"/>
    <mergeCell ref="M7:N7"/>
    <mergeCell ref="B7:C7"/>
  </mergeCells>
  <phoneticPr fontId="1"/>
  <pageMargins left="0.70866141732283472" right="0.70866141732283472" top="0.74803149606299213" bottom="0.74803149606299213"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0</xdr:col>
                    <xdr:colOff>213360</xdr:colOff>
                    <xdr:row>6</xdr:row>
                    <xdr:rowOff>114300</xdr:rowOff>
                  </from>
                  <to>
                    <xdr:col>0</xdr:col>
                    <xdr:colOff>464820</xdr:colOff>
                    <xdr:row>6</xdr:row>
                    <xdr:rowOff>419100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0</xdr:col>
                    <xdr:colOff>213360</xdr:colOff>
                    <xdr:row>7</xdr:row>
                    <xdr:rowOff>114300</xdr:rowOff>
                  </from>
                  <to>
                    <xdr:col>0</xdr:col>
                    <xdr:colOff>464820</xdr:colOff>
                    <xdr:row>7</xdr:row>
                    <xdr:rowOff>419100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0</xdr:col>
                    <xdr:colOff>68580</xdr:colOff>
                    <xdr:row>8</xdr:row>
                    <xdr:rowOff>213360</xdr:rowOff>
                  </from>
                  <to>
                    <xdr:col>0</xdr:col>
                    <xdr:colOff>327660</xdr:colOff>
                    <xdr:row>9</xdr:row>
                    <xdr:rowOff>22860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0</xdr:col>
                    <xdr:colOff>365760</xdr:colOff>
                    <xdr:row>8</xdr:row>
                    <xdr:rowOff>213360</xdr:rowOff>
                  </from>
                  <to>
                    <xdr:col>0</xdr:col>
                    <xdr:colOff>617220</xdr:colOff>
                    <xdr:row>9</xdr:row>
                    <xdr:rowOff>22860</xdr:rowOff>
                  </to>
                </anchor>
              </controlPr>
            </control>
          </mc:Choice>
        </mc:AlternateContent>
        <mc:AlternateContent xmlns:mc="http://schemas.openxmlformats.org/markup-compatibility/2006">
          <mc:Choice Requires="x14">
            <control shapeId="40977" r:id="rId8" name="Check Box 17">
              <controlPr defaultSize="0" autoFill="0" autoLine="0" autoPict="0">
                <anchor moveWithCells="1">
                  <from>
                    <xdr:col>10</xdr:col>
                    <xdr:colOff>327660</xdr:colOff>
                    <xdr:row>6</xdr:row>
                    <xdr:rowOff>114300</xdr:rowOff>
                  </from>
                  <to>
                    <xdr:col>11</xdr:col>
                    <xdr:colOff>175260</xdr:colOff>
                    <xdr:row>6</xdr:row>
                    <xdr:rowOff>419100</xdr:rowOff>
                  </to>
                </anchor>
              </controlPr>
            </control>
          </mc:Choice>
        </mc:AlternateContent>
        <mc:AlternateContent xmlns:mc="http://schemas.openxmlformats.org/markup-compatibility/2006">
          <mc:Choice Requires="x14">
            <control shapeId="40988" r:id="rId9" name="Check Box 28">
              <controlPr defaultSize="0" autoFill="0" autoLine="0" autoPict="0">
                <anchor moveWithCells="1">
                  <from>
                    <xdr:col>10</xdr:col>
                    <xdr:colOff>327660</xdr:colOff>
                    <xdr:row>7</xdr:row>
                    <xdr:rowOff>114300</xdr:rowOff>
                  </from>
                  <to>
                    <xdr:col>11</xdr:col>
                    <xdr:colOff>175260</xdr:colOff>
                    <xdr:row>7</xdr:row>
                    <xdr:rowOff>419100</xdr:rowOff>
                  </to>
                </anchor>
              </controlPr>
            </control>
          </mc:Choice>
        </mc:AlternateContent>
        <mc:AlternateContent xmlns:mc="http://schemas.openxmlformats.org/markup-compatibility/2006">
          <mc:Choice Requires="x14">
            <control shapeId="40989" r:id="rId10" name="Check Box 29">
              <controlPr defaultSize="0" autoFill="0" autoLine="0" autoPict="0">
                <anchor moveWithCells="1">
                  <from>
                    <xdr:col>10</xdr:col>
                    <xdr:colOff>327660</xdr:colOff>
                    <xdr:row>8</xdr:row>
                    <xdr:rowOff>114300</xdr:rowOff>
                  </from>
                  <to>
                    <xdr:col>11</xdr:col>
                    <xdr:colOff>175260</xdr:colOff>
                    <xdr:row>8</xdr:row>
                    <xdr:rowOff>419100</xdr:rowOff>
                  </to>
                </anchor>
              </controlPr>
            </control>
          </mc:Choice>
        </mc:AlternateContent>
        <mc:AlternateContent xmlns:mc="http://schemas.openxmlformats.org/markup-compatibility/2006">
          <mc:Choice Requires="x14">
            <control shapeId="40990" r:id="rId11" name="Check Box 30">
              <controlPr defaultSize="0" autoFill="0" autoLine="0" autoPict="0">
                <anchor moveWithCells="1">
                  <from>
                    <xdr:col>10</xdr:col>
                    <xdr:colOff>327660</xdr:colOff>
                    <xdr:row>9</xdr:row>
                    <xdr:rowOff>114300</xdr:rowOff>
                  </from>
                  <to>
                    <xdr:col>11</xdr:col>
                    <xdr:colOff>175260</xdr:colOff>
                    <xdr:row>9</xdr:row>
                    <xdr:rowOff>419100</xdr:rowOff>
                  </to>
                </anchor>
              </controlPr>
            </control>
          </mc:Choice>
        </mc:AlternateContent>
        <mc:AlternateContent xmlns:mc="http://schemas.openxmlformats.org/markup-compatibility/2006">
          <mc:Choice Requires="x14">
            <control shapeId="40991" r:id="rId12" name="Check Box 31">
              <controlPr defaultSize="0" autoFill="0" autoLine="0" autoPict="0">
                <anchor moveWithCells="1">
                  <from>
                    <xdr:col>10</xdr:col>
                    <xdr:colOff>327660</xdr:colOff>
                    <xdr:row>10</xdr:row>
                    <xdr:rowOff>114300</xdr:rowOff>
                  </from>
                  <to>
                    <xdr:col>11</xdr:col>
                    <xdr:colOff>175260</xdr:colOff>
                    <xdr:row>10</xdr:row>
                    <xdr:rowOff>419100</xdr:rowOff>
                  </to>
                </anchor>
              </controlPr>
            </control>
          </mc:Choice>
        </mc:AlternateContent>
        <mc:AlternateContent xmlns:mc="http://schemas.openxmlformats.org/markup-compatibility/2006">
          <mc:Choice Requires="x14">
            <control shapeId="40992" r:id="rId13" name="Check Box 32">
              <controlPr defaultSize="0" autoFill="0" autoLine="0" autoPict="0">
                <anchor moveWithCells="1">
                  <from>
                    <xdr:col>10</xdr:col>
                    <xdr:colOff>327660</xdr:colOff>
                    <xdr:row>11</xdr:row>
                    <xdr:rowOff>114300</xdr:rowOff>
                  </from>
                  <to>
                    <xdr:col>11</xdr:col>
                    <xdr:colOff>175260</xdr:colOff>
                    <xdr:row>11</xdr:row>
                    <xdr:rowOff>419100</xdr:rowOff>
                  </to>
                </anchor>
              </controlPr>
            </control>
          </mc:Choice>
        </mc:AlternateContent>
        <mc:AlternateContent xmlns:mc="http://schemas.openxmlformats.org/markup-compatibility/2006">
          <mc:Choice Requires="x14">
            <control shapeId="40993" r:id="rId14" name="Check Box 33">
              <controlPr defaultSize="0" autoFill="0" autoLine="0" autoPict="0">
                <anchor moveWithCells="1">
                  <from>
                    <xdr:col>10</xdr:col>
                    <xdr:colOff>327660</xdr:colOff>
                    <xdr:row>12</xdr:row>
                    <xdr:rowOff>114300</xdr:rowOff>
                  </from>
                  <to>
                    <xdr:col>11</xdr:col>
                    <xdr:colOff>175260</xdr:colOff>
                    <xdr:row>12</xdr:row>
                    <xdr:rowOff>419100</xdr:rowOff>
                  </to>
                </anchor>
              </controlPr>
            </control>
          </mc:Choice>
        </mc:AlternateContent>
        <mc:AlternateContent xmlns:mc="http://schemas.openxmlformats.org/markup-compatibility/2006">
          <mc:Choice Requires="x14">
            <control shapeId="40994" r:id="rId15" name="Check Box 34">
              <controlPr defaultSize="0" autoFill="0" autoLine="0" autoPict="0">
                <anchor moveWithCells="1">
                  <from>
                    <xdr:col>10</xdr:col>
                    <xdr:colOff>327660</xdr:colOff>
                    <xdr:row>13</xdr:row>
                    <xdr:rowOff>114300</xdr:rowOff>
                  </from>
                  <to>
                    <xdr:col>11</xdr:col>
                    <xdr:colOff>175260</xdr:colOff>
                    <xdr:row>13</xdr:row>
                    <xdr:rowOff>419100</xdr:rowOff>
                  </to>
                </anchor>
              </controlPr>
            </control>
          </mc:Choice>
        </mc:AlternateContent>
        <mc:AlternateContent xmlns:mc="http://schemas.openxmlformats.org/markup-compatibility/2006">
          <mc:Choice Requires="x14">
            <control shapeId="40995" r:id="rId16" name="Check Box 35">
              <controlPr defaultSize="0" autoFill="0" autoLine="0" autoPict="0">
                <anchor moveWithCells="1">
                  <from>
                    <xdr:col>10</xdr:col>
                    <xdr:colOff>327660</xdr:colOff>
                    <xdr:row>14</xdr:row>
                    <xdr:rowOff>114300</xdr:rowOff>
                  </from>
                  <to>
                    <xdr:col>11</xdr:col>
                    <xdr:colOff>175260</xdr:colOff>
                    <xdr:row>14</xdr:row>
                    <xdr:rowOff>419100</xdr:rowOff>
                  </to>
                </anchor>
              </controlPr>
            </control>
          </mc:Choice>
        </mc:AlternateContent>
        <mc:AlternateContent xmlns:mc="http://schemas.openxmlformats.org/markup-compatibility/2006">
          <mc:Choice Requires="x14">
            <control shapeId="40996" r:id="rId17" name="Check Box 36">
              <controlPr defaultSize="0" autoFill="0" autoLine="0" autoPict="0">
                <anchor moveWithCells="1">
                  <from>
                    <xdr:col>0</xdr:col>
                    <xdr:colOff>68580</xdr:colOff>
                    <xdr:row>9</xdr:row>
                    <xdr:rowOff>213360</xdr:rowOff>
                  </from>
                  <to>
                    <xdr:col>0</xdr:col>
                    <xdr:colOff>327660</xdr:colOff>
                    <xdr:row>10</xdr:row>
                    <xdr:rowOff>22860</xdr:rowOff>
                  </to>
                </anchor>
              </controlPr>
            </control>
          </mc:Choice>
        </mc:AlternateContent>
        <mc:AlternateContent xmlns:mc="http://schemas.openxmlformats.org/markup-compatibility/2006">
          <mc:Choice Requires="x14">
            <control shapeId="40997" r:id="rId18" name="Check Box 37">
              <controlPr defaultSize="0" autoFill="0" autoLine="0" autoPict="0">
                <anchor moveWithCells="1">
                  <from>
                    <xdr:col>0</xdr:col>
                    <xdr:colOff>365760</xdr:colOff>
                    <xdr:row>9</xdr:row>
                    <xdr:rowOff>213360</xdr:rowOff>
                  </from>
                  <to>
                    <xdr:col>0</xdr:col>
                    <xdr:colOff>617220</xdr:colOff>
                    <xdr:row>10</xdr:row>
                    <xdr:rowOff>22860</xdr:rowOff>
                  </to>
                </anchor>
              </controlPr>
            </control>
          </mc:Choice>
        </mc:AlternateContent>
        <mc:AlternateContent xmlns:mc="http://schemas.openxmlformats.org/markup-compatibility/2006">
          <mc:Choice Requires="x14">
            <control shapeId="40998" r:id="rId19" name="Check Box 38">
              <controlPr defaultSize="0" autoFill="0" autoLine="0" autoPict="0">
                <anchor moveWithCells="1">
                  <from>
                    <xdr:col>0</xdr:col>
                    <xdr:colOff>68580</xdr:colOff>
                    <xdr:row>10</xdr:row>
                    <xdr:rowOff>213360</xdr:rowOff>
                  </from>
                  <to>
                    <xdr:col>0</xdr:col>
                    <xdr:colOff>327660</xdr:colOff>
                    <xdr:row>11</xdr:row>
                    <xdr:rowOff>22860</xdr:rowOff>
                  </to>
                </anchor>
              </controlPr>
            </control>
          </mc:Choice>
        </mc:AlternateContent>
        <mc:AlternateContent xmlns:mc="http://schemas.openxmlformats.org/markup-compatibility/2006">
          <mc:Choice Requires="x14">
            <control shapeId="40999" r:id="rId20" name="Check Box 39">
              <controlPr defaultSize="0" autoFill="0" autoLine="0" autoPict="0">
                <anchor moveWithCells="1">
                  <from>
                    <xdr:col>0</xdr:col>
                    <xdr:colOff>365760</xdr:colOff>
                    <xdr:row>10</xdr:row>
                    <xdr:rowOff>213360</xdr:rowOff>
                  </from>
                  <to>
                    <xdr:col>0</xdr:col>
                    <xdr:colOff>617220</xdr:colOff>
                    <xdr:row>11</xdr:row>
                    <xdr:rowOff>22860</xdr:rowOff>
                  </to>
                </anchor>
              </controlPr>
            </control>
          </mc:Choice>
        </mc:AlternateContent>
        <mc:AlternateContent xmlns:mc="http://schemas.openxmlformats.org/markup-compatibility/2006">
          <mc:Choice Requires="x14">
            <control shapeId="41000" r:id="rId21" name="Check Box 40">
              <controlPr defaultSize="0" autoFill="0" autoLine="0" autoPict="0">
                <anchor moveWithCells="1">
                  <from>
                    <xdr:col>0</xdr:col>
                    <xdr:colOff>68580</xdr:colOff>
                    <xdr:row>11</xdr:row>
                    <xdr:rowOff>213360</xdr:rowOff>
                  </from>
                  <to>
                    <xdr:col>0</xdr:col>
                    <xdr:colOff>327660</xdr:colOff>
                    <xdr:row>12</xdr:row>
                    <xdr:rowOff>22860</xdr:rowOff>
                  </to>
                </anchor>
              </controlPr>
            </control>
          </mc:Choice>
        </mc:AlternateContent>
        <mc:AlternateContent xmlns:mc="http://schemas.openxmlformats.org/markup-compatibility/2006">
          <mc:Choice Requires="x14">
            <control shapeId="41001" r:id="rId22" name="Check Box 41">
              <controlPr defaultSize="0" autoFill="0" autoLine="0" autoPict="0">
                <anchor moveWithCells="1">
                  <from>
                    <xdr:col>0</xdr:col>
                    <xdr:colOff>365760</xdr:colOff>
                    <xdr:row>11</xdr:row>
                    <xdr:rowOff>213360</xdr:rowOff>
                  </from>
                  <to>
                    <xdr:col>0</xdr:col>
                    <xdr:colOff>617220</xdr:colOff>
                    <xdr:row>12</xdr:row>
                    <xdr:rowOff>22860</xdr:rowOff>
                  </to>
                </anchor>
              </controlPr>
            </control>
          </mc:Choice>
        </mc:AlternateContent>
        <mc:AlternateContent xmlns:mc="http://schemas.openxmlformats.org/markup-compatibility/2006">
          <mc:Choice Requires="x14">
            <control shapeId="41002" r:id="rId23" name="Check Box 42">
              <controlPr defaultSize="0" autoFill="0" autoLine="0" autoPict="0">
                <anchor moveWithCells="1">
                  <from>
                    <xdr:col>0</xdr:col>
                    <xdr:colOff>68580</xdr:colOff>
                    <xdr:row>12</xdr:row>
                    <xdr:rowOff>213360</xdr:rowOff>
                  </from>
                  <to>
                    <xdr:col>0</xdr:col>
                    <xdr:colOff>327660</xdr:colOff>
                    <xdr:row>13</xdr:row>
                    <xdr:rowOff>22860</xdr:rowOff>
                  </to>
                </anchor>
              </controlPr>
            </control>
          </mc:Choice>
        </mc:AlternateContent>
        <mc:AlternateContent xmlns:mc="http://schemas.openxmlformats.org/markup-compatibility/2006">
          <mc:Choice Requires="x14">
            <control shapeId="41003" r:id="rId24" name="Check Box 43">
              <controlPr defaultSize="0" autoFill="0" autoLine="0" autoPict="0">
                <anchor moveWithCells="1">
                  <from>
                    <xdr:col>0</xdr:col>
                    <xdr:colOff>365760</xdr:colOff>
                    <xdr:row>12</xdr:row>
                    <xdr:rowOff>213360</xdr:rowOff>
                  </from>
                  <to>
                    <xdr:col>0</xdr:col>
                    <xdr:colOff>617220</xdr:colOff>
                    <xdr:row>13</xdr:row>
                    <xdr:rowOff>22860</xdr:rowOff>
                  </to>
                </anchor>
              </controlPr>
            </control>
          </mc:Choice>
        </mc:AlternateContent>
        <mc:AlternateContent xmlns:mc="http://schemas.openxmlformats.org/markup-compatibility/2006">
          <mc:Choice Requires="x14">
            <control shapeId="41004" r:id="rId25" name="Check Box 44">
              <controlPr defaultSize="0" autoFill="0" autoLine="0" autoPict="0">
                <anchor moveWithCells="1">
                  <from>
                    <xdr:col>0</xdr:col>
                    <xdr:colOff>68580</xdr:colOff>
                    <xdr:row>13</xdr:row>
                    <xdr:rowOff>213360</xdr:rowOff>
                  </from>
                  <to>
                    <xdr:col>0</xdr:col>
                    <xdr:colOff>327660</xdr:colOff>
                    <xdr:row>14</xdr:row>
                    <xdr:rowOff>22860</xdr:rowOff>
                  </to>
                </anchor>
              </controlPr>
            </control>
          </mc:Choice>
        </mc:AlternateContent>
        <mc:AlternateContent xmlns:mc="http://schemas.openxmlformats.org/markup-compatibility/2006">
          <mc:Choice Requires="x14">
            <control shapeId="41005" r:id="rId26" name="Check Box 45">
              <controlPr defaultSize="0" autoFill="0" autoLine="0" autoPict="0">
                <anchor moveWithCells="1">
                  <from>
                    <xdr:col>0</xdr:col>
                    <xdr:colOff>365760</xdr:colOff>
                    <xdr:row>13</xdr:row>
                    <xdr:rowOff>213360</xdr:rowOff>
                  </from>
                  <to>
                    <xdr:col>0</xdr:col>
                    <xdr:colOff>617220</xdr:colOff>
                    <xdr:row>14</xdr:row>
                    <xdr:rowOff>22860</xdr:rowOff>
                  </to>
                </anchor>
              </controlPr>
            </control>
          </mc:Choice>
        </mc:AlternateContent>
        <mc:AlternateContent xmlns:mc="http://schemas.openxmlformats.org/markup-compatibility/2006">
          <mc:Choice Requires="x14">
            <control shapeId="41006" r:id="rId27" name="Check Box 46">
              <controlPr defaultSize="0" autoFill="0" autoLine="0" autoPict="0">
                <anchor moveWithCells="1">
                  <from>
                    <xdr:col>0</xdr:col>
                    <xdr:colOff>68580</xdr:colOff>
                    <xdr:row>14</xdr:row>
                    <xdr:rowOff>213360</xdr:rowOff>
                  </from>
                  <to>
                    <xdr:col>0</xdr:col>
                    <xdr:colOff>327660</xdr:colOff>
                    <xdr:row>15</xdr:row>
                    <xdr:rowOff>22860</xdr:rowOff>
                  </to>
                </anchor>
              </controlPr>
            </control>
          </mc:Choice>
        </mc:AlternateContent>
        <mc:AlternateContent xmlns:mc="http://schemas.openxmlformats.org/markup-compatibility/2006">
          <mc:Choice Requires="x14">
            <control shapeId="41007" r:id="rId28" name="Check Box 47">
              <controlPr defaultSize="0" autoFill="0" autoLine="0" autoPict="0">
                <anchor moveWithCells="1">
                  <from>
                    <xdr:col>0</xdr:col>
                    <xdr:colOff>365760</xdr:colOff>
                    <xdr:row>14</xdr:row>
                    <xdr:rowOff>213360</xdr:rowOff>
                  </from>
                  <to>
                    <xdr:col>0</xdr:col>
                    <xdr:colOff>617220</xdr:colOff>
                    <xdr:row>15</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B1:N29"/>
  <sheetViews>
    <sheetView view="pageBreakPreview" topLeftCell="A19" zoomScaleNormal="100" zoomScaleSheetLayoutView="100" workbookViewId="0">
      <selection activeCell="D13" sqref="D13:J13"/>
    </sheetView>
  </sheetViews>
  <sheetFormatPr defaultColWidth="9" defaultRowHeight="14.4"/>
  <cols>
    <col min="1" max="1" width="6.5" style="51" customWidth="1"/>
    <col min="2" max="2" width="10.19921875" style="51" customWidth="1"/>
    <col min="3" max="3" width="9.59765625" style="51" customWidth="1"/>
    <col min="4" max="4" width="12" style="51" customWidth="1"/>
    <col min="5" max="5" width="9.3984375" style="51" customWidth="1"/>
    <col min="6" max="7" width="8.8984375" style="51" customWidth="1"/>
    <col min="8" max="8" width="4.8984375" style="51" customWidth="1"/>
    <col min="9" max="9" width="3" style="51" customWidth="1"/>
    <col min="10" max="12" width="3.19921875" style="51" customWidth="1"/>
    <col min="13" max="13" width="3.59765625" style="51" customWidth="1"/>
    <col min="14" max="14" width="3.3984375" style="51" customWidth="1"/>
    <col min="15" max="16384" width="9" style="51"/>
  </cols>
  <sheetData>
    <row r="1" spans="2:14" ht="50.25" customHeight="1"/>
    <row r="2" spans="2:14" ht="20.25" customHeight="1">
      <c r="B2" s="51" t="s">
        <v>189</v>
      </c>
    </row>
    <row r="3" spans="2:14" ht="20.25" customHeight="1">
      <c r="H3" s="86" t="s">
        <v>183</v>
      </c>
      <c r="I3" s="87"/>
      <c r="J3" s="86" t="s">
        <v>186</v>
      </c>
      <c r="K3" s="87"/>
      <c r="L3" s="86" t="s">
        <v>185</v>
      </c>
      <c r="M3" s="87"/>
      <c r="N3" s="86" t="s">
        <v>184</v>
      </c>
    </row>
    <row r="4" spans="2:14" ht="20.25" customHeight="1"/>
    <row r="5" spans="2:14" ht="20.25" customHeight="1">
      <c r="B5" s="199" t="s">
        <v>529</v>
      </c>
      <c r="C5" s="199"/>
      <c r="D5" s="199"/>
      <c r="E5" s="199"/>
      <c r="F5" s="199"/>
      <c r="G5" s="199"/>
      <c r="H5" s="199"/>
      <c r="I5" s="199"/>
      <c r="J5" s="199"/>
      <c r="K5" s="199"/>
      <c r="L5" s="199"/>
      <c r="M5" s="199"/>
      <c r="N5" s="199"/>
    </row>
    <row r="6" spans="2:14" ht="18" customHeight="1">
      <c r="B6" s="79"/>
      <c r="C6" s="79"/>
      <c r="D6" s="79"/>
      <c r="E6" s="79"/>
      <c r="F6" s="79"/>
      <c r="G6" s="79"/>
      <c r="H6" s="79"/>
      <c r="I6" s="79"/>
      <c r="J6" s="79"/>
      <c r="K6" s="185" t="s">
        <v>190</v>
      </c>
      <c r="L6" s="185"/>
      <c r="M6" s="185"/>
      <c r="N6" s="185"/>
    </row>
    <row r="7" spans="2:14" ht="39.75" customHeight="1">
      <c r="K7" s="200"/>
      <c r="L7" s="200"/>
      <c r="M7" s="200"/>
      <c r="N7" s="200"/>
    </row>
    <row r="8" spans="2:14" ht="22.5" customHeight="1">
      <c r="K8" s="93"/>
      <c r="L8" s="93"/>
      <c r="M8" s="93"/>
      <c r="N8" s="94" t="s">
        <v>191</v>
      </c>
    </row>
    <row r="9" spans="2:14" ht="20.25" customHeight="1">
      <c r="B9" s="201" t="s">
        <v>530</v>
      </c>
      <c r="C9" s="201"/>
      <c r="D9" s="201"/>
      <c r="E9" s="201"/>
      <c r="F9" s="201"/>
      <c r="G9" s="201"/>
      <c r="H9" s="201"/>
      <c r="I9" s="201"/>
      <c r="J9" s="201"/>
      <c r="K9" s="201"/>
      <c r="L9" s="201"/>
      <c r="M9" s="201"/>
      <c r="N9" s="201"/>
    </row>
    <row r="10" spans="2:14" ht="20.25" customHeight="1">
      <c r="B10" s="202" t="s">
        <v>531</v>
      </c>
      <c r="C10" s="202"/>
      <c r="D10" s="202"/>
      <c r="E10" s="202"/>
      <c r="F10" s="202"/>
      <c r="G10" s="202"/>
      <c r="H10" s="202"/>
      <c r="I10" s="202"/>
      <c r="J10" s="202"/>
      <c r="K10" s="202"/>
      <c r="L10" s="202"/>
      <c r="M10" s="202"/>
      <c r="N10" s="202"/>
    </row>
    <row r="11" spans="2:14" ht="20.25" customHeight="1">
      <c r="B11" s="198" t="s">
        <v>192</v>
      </c>
      <c r="C11" s="198"/>
      <c r="D11" s="198"/>
      <c r="E11" s="198"/>
      <c r="F11" s="198"/>
      <c r="G11" s="198"/>
      <c r="H11" s="198"/>
      <c r="I11" s="198"/>
      <c r="J11" s="198"/>
      <c r="K11" s="198"/>
      <c r="L11" s="198"/>
      <c r="M11" s="198"/>
      <c r="N11" s="198"/>
    </row>
    <row r="12" spans="2:14" ht="20.25" customHeight="1">
      <c r="B12" s="189" t="s">
        <v>193</v>
      </c>
      <c r="C12" s="189"/>
      <c r="D12" s="190"/>
      <c r="E12" s="190"/>
      <c r="F12" s="190"/>
      <c r="G12" s="190"/>
      <c r="H12" s="190"/>
      <c r="I12" s="190"/>
      <c r="J12" s="190"/>
      <c r="K12" s="185"/>
      <c r="L12" s="185"/>
      <c r="M12" s="185"/>
      <c r="N12" s="185"/>
    </row>
    <row r="13" spans="2:14" ht="52.5" customHeight="1">
      <c r="B13" s="191" t="s">
        <v>194</v>
      </c>
      <c r="C13" s="192"/>
      <c r="D13" s="193"/>
      <c r="E13" s="193"/>
      <c r="F13" s="193"/>
      <c r="G13" s="193"/>
      <c r="H13" s="193"/>
      <c r="I13" s="193"/>
      <c r="J13" s="193"/>
      <c r="K13" s="185"/>
      <c r="L13" s="185"/>
      <c r="M13" s="185"/>
      <c r="N13" s="185"/>
    </row>
    <row r="14" spans="2:14" ht="49.5" customHeight="1" thickBot="1">
      <c r="B14" s="186" t="s">
        <v>200</v>
      </c>
      <c r="C14" s="186"/>
      <c r="D14" s="187"/>
      <c r="E14" s="187"/>
      <c r="F14" s="95" t="s">
        <v>199</v>
      </c>
      <c r="G14" s="187"/>
      <c r="H14" s="187"/>
      <c r="I14" s="187"/>
      <c r="J14" s="187"/>
      <c r="K14" s="188"/>
      <c r="L14" s="188"/>
      <c r="M14" s="188"/>
      <c r="N14" s="188"/>
    </row>
    <row r="15" spans="2:14" ht="47.25" customHeight="1" thickTop="1">
      <c r="B15" s="194" t="s">
        <v>195</v>
      </c>
      <c r="C15" s="195"/>
      <c r="D15" s="196"/>
      <c r="E15" s="196"/>
      <c r="F15" s="96" t="s">
        <v>201</v>
      </c>
      <c r="G15" s="196"/>
      <c r="H15" s="196"/>
      <c r="I15" s="196"/>
      <c r="J15" s="196"/>
      <c r="K15" s="196"/>
      <c r="L15" s="196"/>
      <c r="M15" s="196"/>
      <c r="N15" s="196"/>
    </row>
    <row r="16" spans="2:14" ht="47.25" customHeight="1">
      <c r="B16" s="185" t="s">
        <v>204</v>
      </c>
      <c r="C16" s="185"/>
      <c r="D16" s="197" t="s">
        <v>205</v>
      </c>
      <c r="E16" s="197"/>
      <c r="F16" s="197"/>
      <c r="G16" s="197"/>
      <c r="H16" s="197"/>
      <c r="I16" s="197"/>
      <c r="J16" s="197"/>
      <c r="K16" s="197"/>
      <c r="L16" s="197"/>
      <c r="M16" s="197"/>
      <c r="N16" s="197"/>
    </row>
    <row r="17" spans="2:14" ht="48" customHeight="1">
      <c r="B17" s="185" t="s">
        <v>196</v>
      </c>
      <c r="C17" s="185"/>
      <c r="D17" s="211"/>
      <c r="E17" s="211"/>
      <c r="F17" s="185" t="s">
        <v>202</v>
      </c>
      <c r="G17" s="185"/>
      <c r="H17" s="211"/>
      <c r="I17" s="211"/>
      <c r="J17" s="211"/>
      <c r="K17" s="211"/>
      <c r="L17" s="211"/>
      <c r="M17" s="211"/>
      <c r="N17" s="211"/>
    </row>
    <row r="18" spans="2:14" ht="46.5" customHeight="1" thickBot="1">
      <c r="B18" s="188" t="s">
        <v>197</v>
      </c>
      <c r="C18" s="188"/>
      <c r="D18" s="210"/>
      <c r="E18" s="210"/>
      <c r="F18" s="188" t="s">
        <v>203</v>
      </c>
      <c r="G18" s="188"/>
      <c r="H18" s="208"/>
      <c r="I18" s="208"/>
      <c r="J18" s="208"/>
      <c r="K18" s="208"/>
      <c r="L18" s="208"/>
      <c r="M18" s="208"/>
      <c r="N18" s="208"/>
    </row>
    <row r="19" spans="2:14" ht="54" customHeight="1" thickTop="1">
      <c r="B19" s="194" t="s">
        <v>198</v>
      </c>
      <c r="C19" s="195"/>
      <c r="D19" s="209">
        <f>'応募書_様式２ (※事務委託しない場合は作成不要)'!D10:J10</f>
        <v>0</v>
      </c>
      <c r="E19" s="209"/>
      <c r="F19" s="209"/>
      <c r="G19" s="209"/>
      <c r="H19" s="209"/>
      <c r="I19" s="209"/>
      <c r="J19" s="209"/>
      <c r="K19" s="209"/>
      <c r="L19" s="209"/>
      <c r="M19" s="209"/>
      <c r="N19" s="209"/>
    </row>
    <row r="20" spans="2:14" ht="20.25" customHeight="1">
      <c r="B20" s="52" t="s">
        <v>206</v>
      </c>
      <c r="C20" s="52"/>
      <c r="D20" s="52"/>
      <c r="E20" s="52"/>
      <c r="F20" s="52"/>
      <c r="G20" s="52"/>
      <c r="H20" s="52"/>
      <c r="I20" s="52"/>
      <c r="J20" s="52"/>
      <c r="K20" s="52"/>
      <c r="L20" s="52"/>
      <c r="M20" s="52"/>
      <c r="N20" s="52"/>
    </row>
    <row r="21" spans="2:14" ht="20.25" customHeight="1">
      <c r="G21" s="97"/>
      <c r="H21" s="97"/>
    </row>
    <row r="22" spans="2:14" ht="20.25" customHeight="1">
      <c r="B22" s="51" t="s">
        <v>207</v>
      </c>
    </row>
    <row r="23" spans="2:14" ht="32.25" customHeight="1">
      <c r="B23" s="98"/>
      <c r="C23" s="185" t="s">
        <v>208</v>
      </c>
      <c r="D23" s="185"/>
      <c r="E23" s="204" t="s">
        <v>211</v>
      </c>
      <c r="F23" s="205"/>
      <c r="G23" s="205"/>
      <c r="H23" s="205"/>
      <c r="I23" s="205"/>
      <c r="J23" s="205"/>
      <c r="K23" s="205"/>
      <c r="L23" s="205"/>
      <c r="M23" s="205"/>
      <c r="N23" s="206"/>
    </row>
    <row r="24" spans="2:14" ht="32.25" customHeight="1">
      <c r="B24" s="99"/>
      <c r="C24" s="185" t="s">
        <v>209</v>
      </c>
      <c r="D24" s="185"/>
      <c r="E24" s="207" t="s">
        <v>212</v>
      </c>
      <c r="F24" s="207"/>
      <c r="G24" s="207" t="s">
        <v>213</v>
      </c>
      <c r="H24" s="207"/>
      <c r="I24" s="207"/>
      <c r="J24" s="207" t="s">
        <v>214</v>
      </c>
      <c r="K24" s="207"/>
      <c r="L24" s="207"/>
      <c r="M24" s="207"/>
      <c r="N24" s="207"/>
    </row>
    <row r="25" spans="2:14" ht="32.25" customHeight="1">
      <c r="B25" s="142"/>
      <c r="C25" s="185" t="s">
        <v>210</v>
      </c>
      <c r="D25" s="185"/>
      <c r="E25" s="203" t="s">
        <v>215</v>
      </c>
      <c r="F25" s="203"/>
      <c r="G25" s="203"/>
      <c r="H25" s="203"/>
      <c r="I25" s="203"/>
      <c r="J25" s="203"/>
      <c r="K25" s="203"/>
      <c r="L25" s="203"/>
      <c r="M25" s="203"/>
      <c r="N25" s="203"/>
    </row>
    <row r="26" spans="2:14" ht="20.25" customHeight="1">
      <c r="B26" s="51" t="s">
        <v>216</v>
      </c>
    </row>
    <row r="27" spans="2:14" ht="20.25" customHeight="1">
      <c r="B27" s="52" t="s">
        <v>217</v>
      </c>
      <c r="C27" s="52"/>
      <c r="D27" s="52"/>
      <c r="E27" s="52"/>
      <c r="F27" s="52"/>
      <c r="G27" s="52"/>
      <c r="H27" s="52"/>
      <c r="I27" s="52"/>
      <c r="J27" s="52"/>
      <c r="K27" s="52"/>
      <c r="L27" s="52"/>
      <c r="M27" s="52"/>
      <c r="N27" s="52"/>
    </row>
    <row r="28" spans="2:14" ht="20.25" customHeight="1">
      <c r="B28" s="52"/>
      <c r="C28" s="52"/>
      <c r="D28" s="52"/>
      <c r="E28" s="52"/>
      <c r="F28" s="52"/>
      <c r="G28" s="52"/>
      <c r="H28" s="52"/>
      <c r="I28" s="52"/>
      <c r="J28" s="52"/>
      <c r="K28" s="52"/>
      <c r="L28" s="52"/>
      <c r="M28" s="52"/>
      <c r="N28" s="52"/>
    </row>
    <row r="29" spans="2:14" ht="20.25" customHeight="1">
      <c r="B29" s="52"/>
      <c r="C29" s="52"/>
      <c r="D29" s="52"/>
      <c r="E29" s="52"/>
      <c r="F29" s="52"/>
      <c r="G29" s="52"/>
      <c r="H29" s="52"/>
      <c r="I29" s="52"/>
      <c r="J29" s="52"/>
      <c r="K29" s="52"/>
      <c r="L29" s="52"/>
      <c r="M29" s="52"/>
      <c r="N29" s="52"/>
    </row>
  </sheetData>
  <sheetProtection selectLockedCells="1"/>
  <mergeCells count="37">
    <mergeCell ref="B17:C17"/>
    <mergeCell ref="B18:C18"/>
    <mergeCell ref="B19:C19"/>
    <mergeCell ref="F18:G18"/>
    <mergeCell ref="H18:N18"/>
    <mergeCell ref="D19:N19"/>
    <mergeCell ref="D18:E18"/>
    <mergeCell ref="D17:E17"/>
    <mergeCell ref="F17:G17"/>
    <mergeCell ref="H17:N17"/>
    <mergeCell ref="E25:N25"/>
    <mergeCell ref="E23:N23"/>
    <mergeCell ref="C23:D23"/>
    <mergeCell ref="C24:D24"/>
    <mergeCell ref="C25:D25"/>
    <mergeCell ref="E24:F24"/>
    <mergeCell ref="G24:I24"/>
    <mergeCell ref="J24:N24"/>
    <mergeCell ref="B11:N11"/>
    <mergeCell ref="B5:N5"/>
    <mergeCell ref="K6:N6"/>
    <mergeCell ref="K7:N7"/>
    <mergeCell ref="B9:N9"/>
    <mergeCell ref="B10:N10"/>
    <mergeCell ref="B16:C16"/>
    <mergeCell ref="B14:C14"/>
    <mergeCell ref="D14:E14"/>
    <mergeCell ref="G14:J14"/>
    <mergeCell ref="K12:N14"/>
    <mergeCell ref="B12:C12"/>
    <mergeCell ref="D12:J12"/>
    <mergeCell ref="B13:C13"/>
    <mergeCell ref="D13:J13"/>
    <mergeCell ref="B15:C15"/>
    <mergeCell ref="D15:E15"/>
    <mergeCell ref="D16:N16"/>
    <mergeCell ref="G15:N15"/>
  </mergeCells>
  <phoneticPr fontId="1"/>
  <pageMargins left="0.9055118110236221" right="0.70866141732283472" top="0.74803149606299213" bottom="0.74803149606299213" header="0.31496062992125984" footer="0.31496062992125984"/>
  <pageSetup paperSize="9" scale="8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266700</xdr:colOff>
                    <xdr:row>23</xdr:row>
                    <xdr:rowOff>60960</xdr:rowOff>
                  </from>
                  <to>
                    <xdr:col>1</xdr:col>
                    <xdr:colOff>518160</xdr:colOff>
                    <xdr:row>23</xdr:row>
                    <xdr:rowOff>350520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266700</xdr:colOff>
                    <xdr:row>24</xdr:row>
                    <xdr:rowOff>68580</xdr:rowOff>
                  </from>
                  <to>
                    <xdr:col>1</xdr:col>
                    <xdr:colOff>518160</xdr:colOff>
                    <xdr:row>24</xdr:row>
                    <xdr:rowOff>365760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4</xdr:col>
                    <xdr:colOff>114300</xdr:colOff>
                    <xdr:row>23</xdr:row>
                    <xdr:rowOff>60960</xdr:rowOff>
                  </from>
                  <to>
                    <xdr:col>4</xdr:col>
                    <xdr:colOff>365760</xdr:colOff>
                    <xdr:row>23</xdr:row>
                    <xdr:rowOff>350520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xdr:col>
                    <xdr:colOff>83820</xdr:colOff>
                    <xdr:row>23</xdr:row>
                    <xdr:rowOff>60960</xdr:rowOff>
                  </from>
                  <to>
                    <xdr:col>6</xdr:col>
                    <xdr:colOff>335280</xdr:colOff>
                    <xdr:row>23</xdr:row>
                    <xdr:rowOff>350520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99060</xdr:colOff>
                    <xdr:row>23</xdr:row>
                    <xdr:rowOff>60960</xdr:rowOff>
                  </from>
                  <to>
                    <xdr:col>10</xdr:col>
                    <xdr:colOff>99060</xdr:colOff>
                    <xdr:row>23</xdr:row>
                    <xdr:rowOff>350520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4</xdr:col>
                    <xdr:colOff>114300</xdr:colOff>
                    <xdr:row>24</xdr:row>
                    <xdr:rowOff>60960</xdr:rowOff>
                  </from>
                  <to>
                    <xdr:col>4</xdr:col>
                    <xdr:colOff>365760</xdr:colOff>
                    <xdr:row>24</xdr:row>
                    <xdr:rowOff>350520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pageSetUpPr fitToPage="1"/>
  </sheetPr>
  <dimension ref="A1:D26"/>
  <sheetViews>
    <sheetView view="pageBreakPreview" zoomScaleNormal="100" zoomScaleSheetLayoutView="100" workbookViewId="0">
      <selection activeCell="C15" sqref="C15"/>
    </sheetView>
  </sheetViews>
  <sheetFormatPr defaultColWidth="9" defaultRowHeight="20.25" customHeight="1"/>
  <cols>
    <col min="1" max="4" width="20.8984375" style="50" customWidth="1"/>
    <col min="5" max="6" width="9" style="50" customWidth="1"/>
    <col min="7" max="16384" width="9" style="50"/>
  </cols>
  <sheetData>
    <row r="1" spans="1:4" ht="20.25" customHeight="1">
      <c r="A1" s="50" t="s">
        <v>218</v>
      </c>
    </row>
    <row r="2" spans="1:4" ht="20.25" customHeight="1">
      <c r="A2" s="50" t="s">
        <v>219</v>
      </c>
    </row>
    <row r="3" spans="1:4" ht="20.25" customHeight="1">
      <c r="A3" s="213" t="s">
        <v>220</v>
      </c>
      <c r="B3" s="213"/>
      <c r="C3" s="212" t="s">
        <v>221</v>
      </c>
      <c r="D3" s="212" t="s">
        <v>222</v>
      </c>
    </row>
    <row r="4" spans="1:4" ht="20.25" customHeight="1">
      <c r="A4" s="82" t="s">
        <v>223</v>
      </c>
      <c r="B4" s="82" t="s">
        <v>224</v>
      </c>
      <c r="C4" s="212"/>
      <c r="D4" s="212"/>
    </row>
    <row r="5" spans="1:4" ht="20.25" customHeight="1">
      <c r="A5" s="140">
        <f>'事業計画書（出荷調整タイプ）１～６①'!A16</f>
        <v>0</v>
      </c>
      <c r="B5" s="140">
        <f>'事業計画書（出荷調整タイプ）１～６①'!C16</f>
        <v>0</v>
      </c>
      <c r="C5" s="91" t="e">
        <f>'事業計画書（出荷調整タイプ）１～６①'!K16</f>
        <v>#DIV/0!</v>
      </c>
      <c r="D5" s="91" t="e">
        <f>IF(C5="","",SUM($C$5:C5))</f>
        <v>#DIV/0!</v>
      </c>
    </row>
    <row r="6" spans="1:4" ht="20.25" hidden="1" customHeight="1">
      <c r="A6" s="141">
        <f>'事業計画書（出荷調整タイプ）１～６②'!A16</f>
        <v>0</v>
      </c>
      <c r="B6" s="141">
        <f>'事業計画書（出荷調整タイプ）１～６②'!C16</f>
        <v>0</v>
      </c>
      <c r="C6" s="91" t="e">
        <f>'事業計画書（出荷調整タイプ）１～６②'!K16</f>
        <v>#DIV/0!</v>
      </c>
      <c r="D6" s="91" t="e">
        <f>IF(C6="","",SUM($C$5:C6))</f>
        <v>#DIV/0!</v>
      </c>
    </row>
    <row r="7" spans="1:4" ht="20.25" hidden="1" customHeight="1">
      <c r="A7" s="141">
        <f>'事業計画書（出荷調整タイプ）１～６③'!A16</f>
        <v>0</v>
      </c>
      <c r="B7" s="141">
        <f>'事業計画書（出荷調整タイプ）１～６③'!C16</f>
        <v>0</v>
      </c>
      <c r="C7" s="91" t="e">
        <f>'事業計画書（出荷調整タイプ）１～６③'!K16</f>
        <v>#DIV/0!</v>
      </c>
      <c r="D7" s="91" t="e">
        <f>IF(C7="","",SUM($C$5:C7))</f>
        <v>#DIV/0!</v>
      </c>
    </row>
    <row r="8" spans="1:4" ht="20.25" hidden="1" customHeight="1">
      <c r="A8" s="141">
        <f>'事業計画書（出荷調整タイプ）１～６④'!A16</f>
        <v>0</v>
      </c>
      <c r="B8" s="141">
        <f>'事業計画書（出荷調整タイプ）１～６④'!C16</f>
        <v>0</v>
      </c>
      <c r="C8" s="139" t="e">
        <f>'事業計画書（出荷調整タイプ）１～６④'!K16</f>
        <v>#DIV/0!</v>
      </c>
      <c r="D8" s="91" t="e">
        <f>IF(C8="","",SUM($C$5:C8))</f>
        <v>#DIV/0!</v>
      </c>
    </row>
    <row r="9" spans="1:4" ht="20.25" hidden="1" customHeight="1">
      <c r="A9" s="141">
        <f>'事業計画書（出荷調整タイプ）１～６⑤'!A16</f>
        <v>0</v>
      </c>
      <c r="B9" s="141">
        <f>'事業計画書（出荷調整タイプ）１～６⑤'!C16</f>
        <v>0</v>
      </c>
      <c r="C9" s="139" t="e">
        <f>'事業計画書（出荷調整タイプ）１～６⑤'!K16</f>
        <v>#DIV/0!</v>
      </c>
      <c r="D9" s="91" t="e">
        <f>IF(C9="","",SUM($C$5:C9))</f>
        <v>#DIV/0!</v>
      </c>
    </row>
    <row r="10" spans="1:4" ht="20.25" customHeight="1">
      <c r="A10" s="50" t="s">
        <v>234</v>
      </c>
    </row>
    <row r="11" spans="1:4" ht="20.25" customHeight="1">
      <c r="A11" s="214" t="s">
        <v>476</v>
      </c>
      <c r="B11" s="214"/>
      <c r="C11" s="214"/>
      <c r="D11" s="214"/>
    </row>
    <row r="12" spans="1:4" ht="20.25" customHeight="1">
      <c r="A12" s="214" t="s">
        <v>226</v>
      </c>
      <c r="B12" s="214"/>
      <c r="C12" s="214"/>
      <c r="D12" s="214"/>
    </row>
    <row r="13" spans="1:4" ht="20.25" customHeight="1">
      <c r="A13" s="50" t="s">
        <v>227</v>
      </c>
    </row>
    <row r="15" spans="1:4" ht="20.25" customHeight="1">
      <c r="A15" s="50" t="s">
        <v>228</v>
      </c>
    </row>
    <row r="16" spans="1:4" ht="20.25" customHeight="1">
      <c r="A16" s="213" t="s">
        <v>220</v>
      </c>
      <c r="B16" s="213"/>
      <c r="C16" s="212" t="s">
        <v>221</v>
      </c>
      <c r="D16" s="212" t="s">
        <v>222</v>
      </c>
    </row>
    <row r="17" spans="1:4" ht="20.25" customHeight="1">
      <c r="A17" s="82" t="s">
        <v>223</v>
      </c>
      <c r="B17" s="82" t="s">
        <v>224</v>
      </c>
      <c r="C17" s="212"/>
      <c r="D17" s="212"/>
    </row>
    <row r="18" spans="1:4" ht="20.25" customHeight="1">
      <c r="A18" s="143"/>
      <c r="B18" s="143"/>
      <c r="C18" s="144"/>
      <c r="D18" s="144"/>
    </row>
    <row r="19" spans="1:4" ht="20.25" customHeight="1">
      <c r="A19" s="143"/>
      <c r="B19" s="143"/>
      <c r="C19" s="144"/>
      <c r="D19" s="144"/>
    </row>
    <row r="20" spans="1:4" ht="20.25" customHeight="1">
      <c r="A20" s="143"/>
      <c r="B20" s="143"/>
      <c r="C20" s="144"/>
      <c r="D20" s="144"/>
    </row>
    <row r="21" spans="1:4" ht="20.25" hidden="1" customHeight="1">
      <c r="A21" s="76"/>
      <c r="B21" s="76"/>
      <c r="C21" s="84"/>
      <c r="D21" s="85">
        <f>SUM(C18:C21)</f>
        <v>0</v>
      </c>
    </row>
    <row r="22" spans="1:4" ht="20.25" hidden="1" customHeight="1">
      <c r="A22" s="76"/>
      <c r="B22" s="76"/>
      <c r="C22" s="84"/>
      <c r="D22" s="85">
        <f>SUM(C18:C22)</f>
        <v>0</v>
      </c>
    </row>
    <row r="23" spans="1:4" ht="20.25" hidden="1" customHeight="1">
      <c r="A23" s="76"/>
      <c r="B23" s="76"/>
      <c r="C23" s="84"/>
      <c r="D23" s="85">
        <f>SUM(C18:C23)</f>
        <v>0</v>
      </c>
    </row>
    <row r="24" spans="1:4" ht="20.25" customHeight="1">
      <c r="A24" s="50" t="s">
        <v>225</v>
      </c>
    </row>
    <row r="25" spans="1:4" ht="20.25" customHeight="1">
      <c r="A25" s="214" t="s">
        <v>229</v>
      </c>
      <c r="B25" s="214"/>
      <c r="C25" s="214"/>
      <c r="D25" s="214"/>
    </row>
    <row r="26" spans="1:4" ht="20.25" customHeight="1">
      <c r="A26" s="215" t="s">
        <v>230</v>
      </c>
      <c r="B26" s="215"/>
      <c r="C26" s="215"/>
      <c r="D26" s="215"/>
    </row>
  </sheetData>
  <sheetProtection selectLockedCells="1"/>
  <mergeCells count="10">
    <mergeCell ref="C3:C4"/>
    <mergeCell ref="D3:D4"/>
    <mergeCell ref="A3:B3"/>
    <mergeCell ref="A25:D25"/>
    <mergeCell ref="A26:D26"/>
    <mergeCell ref="A11:D11"/>
    <mergeCell ref="A12:D12"/>
    <mergeCell ref="A16:B16"/>
    <mergeCell ref="C16:C17"/>
    <mergeCell ref="D16:D17"/>
  </mergeCells>
  <phoneticPr fontId="1"/>
  <pageMargins left="0.9055118110236221" right="0.70866141732283472" top="0.74803149606299213" bottom="0.74803149606299213" header="0.31496062992125984" footer="0.31496062992125984"/>
  <pageSetup paperSize="9" scale="84" fitToHeight="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46</vt:i4>
      </vt:variant>
    </vt:vector>
  </HeadingPairs>
  <TitlesOfParts>
    <vt:vector size="68" baseType="lpstr">
      <vt:lpstr>★記入方法★</vt:lpstr>
      <vt:lpstr>始めに入力</vt:lpstr>
      <vt:lpstr>分類表</vt:lpstr>
      <vt:lpstr>別表2</vt:lpstr>
      <vt:lpstr>品目</vt:lpstr>
      <vt:lpstr>別表１</vt:lpstr>
      <vt:lpstr>申請書類チェックシート</vt:lpstr>
      <vt:lpstr>応募書_様式１の１・２</vt:lpstr>
      <vt:lpstr>応募書_様式１の３</vt:lpstr>
      <vt:lpstr>Sheet1</vt:lpstr>
      <vt:lpstr>応募書_様式１の４</vt:lpstr>
      <vt:lpstr>応募書_様式２ (※事務委託しない場合は作成不要)</vt:lpstr>
      <vt:lpstr>事業計画書（出荷調整タイプ）１～６①</vt:lpstr>
      <vt:lpstr>事業計画書（出荷調整タイプ）７①</vt:lpstr>
      <vt:lpstr>事業計画書（出荷調整タイプ）１～６②</vt:lpstr>
      <vt:lpstr>事業計画書（出荷調整タイプ）７②</vt:lpstr>
      <vt:lpstr>事業計画書（出荷調整タイプ）１～６③</vt:lpstr>
      <vt:lpstr>事業計画書（出荷調整タイプ）７③</vt:lpstr>
      <vt:lpstr>事業計画書（出荷調整タイプ）１～６④</vt:lpstr>
      <vt:lpstr>事業計画書（出荷調整タイプ）７④</vt:lpstr>
      <vt:lpstr>事業計画書（出荷調整タイプ）１～６⑤</vt:lpstr>
      <vt:lpstr>事業計画書（出荷調整タイプ）７⑤</vt:lpstr>
      <vt:lpstr>応募書_様式１の１・２!Print_Area</vt:lpstr>
      <vt:lpstr>応募書_様式１の３!Print_Area</vt:lpstr>
      <vt:lpstr>応募書_様式１の４!Print_Area</vt:lpstr>
      <vt:lpstr>'応募書_様式２ (※事務委託しない場合は作成不要)'!Print_Area</vt:lpstr>
      <vt:lpstr>始めに入力!Print_Area</vt:lpstr>
      <vt:lpstr>'事業計画書（出荷調整タイプ）１～６①'!Print_Area</vt:lpstr>
      <vt:lpstr>'事業計画書（出荷調整タイプ）１～６②'!Print_Area</vt:lpstr>
      <vt:lpstr>'事業計画書（出荷調整タイプ）１～６③'!Print_Area</vt:lpstr>
      <vt:lpstr>'事業計画書（出荷調整タイプ）１～６④'!Print_Area</vt:lpstr>
      <vt:lpstr>'事業計画書（出荷調整タイプ）１～６⑤'!Print_Area</vt:lpstr>
      <vt:lpstr>'事業計画書（出荷調整タイプ）７①'!Print_Area</vt:lpstr>
      <vt:lpstr>'事業計画書（出荷調整タイプ）７②'!Print_Area</vt:lpstr>
      <vt:lpstr>'事業計画書（出荷調整タイプ）７③'!Print_Area</vt:lpstr>
      <vt:lpstr>'事業計画書（出荷調整タイプ）７④'!Print_Area</vt:lpstr>
      <vt:lpstr>'事業計画書（出荷調整タイプ）７⑤'!Print_Area</vt:lpstr>
      <vt:lpstr>申請書類チェックシート!Print_Area</vt:lpstr>
      <vt:lpstr>別表2!Print_Area</vt:lpstr>
      <vt:lpstr>キャベツ</vt:lpstr>
      <vt:lpstr>きゅうり</vt:lpstr>
      <vt:lpstr>こねぎ</vt:lpstr>
      <vt:lpstr>さといも</vt:lpstr>
      <vt:lpstr>システム</vt:lpstr>
      <vt:lpstr>その他</vt:lpstr>
      <vt:lpstr>だいこん</vt:lpstr>
      <vt:lpstr>たまねぎ</vt:lpstr>
      <vt:lpstr>たまねぎ即売</vt:lpstr>
      <vt:lpstr>たまねぎ貯蔵</vt:lpstr>
      <vt:lpstr>トマト</vt:lpstr>
      <vt:lpstr>なす</vt:lpstr>
      <vt:lpstr>にんじん</vt:lpstr>
      <vt:lpstr>ねぎ</vt:lpstr>
      <vt:lpstr>はくさい</vt:lpstr>
      <vt:lpstr>ばれいしょ</vt:lpstr>
      <vt:lpstr>ばれいしょ即売</vt:lpstr>
      <vt:lpstr>ピーマン</vt:lpstr>
      <vt:lpstr>ほうれんそう</vt:lpstr>
      <vt:lpstr>ミニトマト</vt:lpstr>
      <vt:lpstr>モデル</vt:lpstr>
      <vt:lpstr>レタス結球</vt:lpstr>
      <vt:lpstr>レタス非結球</vt:lpstr>
      <vt:lpstr>金時にんじん</vt:lpstr>
      <vt:lpstr>契約指定</vt:lpstr>
      <vt:lpstr>交流会</vt:lpstr>
      <vt:lpstr>青ねぎ</vt:lpstr>
      <vt:lpstr>調整ねぎ</vt:lpstr>
      <vt:lpstr>登録生産者</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hidemi.seki</dc:creator>
  <cp:lastModifiedBy>佐藤 紘毅</cp:lastModifiedBy>
  <cp:lastPrinted>2023-02-02T06:21:21Z</cp:lastPrinted>
  <dcterms:created xsi:type="dcterms:W3CDTF">2019-03-29T08:28:31Z</dcterms:created>
  <dcterms:modified xsi:type="dcterms:W3CDTF">2025-01-09T08:51:33Z</dcterms:modified>
</cp:coreProperties>
</file>